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.sharepoint.com/sites/PD-PAPortal/others/District6Roadside/Shared Documents/Contracts/Contracts 2024/Misc Mow/6-3/"/>
    </mc:Choice>
  </mc:AlternateContent>
  <xr:revisionPtr revIDLastSave="0" documentId="8_{55B3137A-BEFC-43D3-8611-BB6BE42ABF4C}" xr6:coauthVersionLast="47" xr6:coauthVersionMax="47" xr10:uidLastSave="{00000000-0000-0000-0000-000000000000}"/>
  <bookViews>
    <workbookView xWindow="-110" yWindow="-110" windowWidth="19420" windowHeight="10300" firstSheet="5" xr2:uid="{00000000-000D-0000-FFFF-FFFF00000000}"/>
  </bookViews>
  <sheets>
    <sheet name="Overview" sheetId="3" r:id="rId1"/>
    <sheet name="Bi-Weekly " sheetId="4" r:id="rId2"/>
    <sheet name="Monthly" sheetId="5" r:id="rId3"/>
    <sheet name="Tri-Annual" sheetId="6" r:id="rId4"/>
    <sheet name="Traffic Islands" sheetId="8" r:id="rId5"/>
    <sheet name="Parcels" sheetId="9" r:id="rId6"/>
    <sheet name="Basins" sheetId="10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5" l="1"/>
  <c r="F40" i="9"/>
  <c r="E29" i="6"/>
  <c r="F6" i="10"/>
  <c r="E8" i="3"/>
  <c r="C8" i="3"/>
  <c r="D8" i="3"/>
  <c r="F24" i="9"/>
  <c r="F23" i="9"/>
  <c r="F22" i="9"/>
  <c r="F21" i="9"/>
  <c r="F20" i="9"/>
  <c r="F19" i="9"/>
  <c r="F18" i="9"/>
  <c r="F9" i="9"/>
  <c r="F3" i="9"/>
  <c r="F30" i="8"/>
  <c r="B8" i="3"/>
  <c r="F28" i="8"/>
  <c r="F15" i="8"/>
  <c r="F14" i="8"/>
  <c r="F13" i="8"/>
  <c r="F10" i="8"/>
  <c r="F8" i="8"/>
  <c r="F27" i="8"/>
  <c r="F26" i="8"/>
  <c r="F25" i="8"/>
  <c r="F24" i="8"/>
  <c r="F23" i="8"/>
  <c r="F22" i="8"/>
  <c r="F21" i="8"/>
  <c r="F20" i="8"/>
  <c r="F19" i="8"/>
  <c r="F18" i="8"/>
  <c r="F17" i="8"/>
  <c r="F16" i="8"/>
  <c r="F12" i="8"/>
  <c r="F11" i="8"/>
  <c r="F6" i="8"/>
  <c r="F5" i="8"/>
  <c r="F4" i="8"/>
  <c r="F3" i="8"/>
  <c r="F24" i="4"/>
  <c r="F25" i="4"/>
  <c r="F26" i="4"/>
  <c r="F27" i="4"/>
  <c r="F28" i="4"/>
  <c r="F29" i="4"/>
  <c r="F30" i="4"/>
  <c r="F31" i="4"/>
  <c r="F32" i="4"/>
  <c r="F29" i="6"/>
  <c r="F10" i="5"/>
  <c r="F9" i="5"/>
  <c r="F8" i="5"/>
  <c r="F7" i="5"/>
  <c r="F6" i="5"/>
  <c r="F4" i="5"/>
  <c r="F26" i="5" s="1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E35" i="4" s="1"/>
  <c r="F35" i="4" s="1"/>
</calcChain>
</file>

<file path=xl/sharedStrings.xml><?xml version="1.0" encoding="utf-8"?>
<sst xmlns="http://schemas.openxmlformats.org/spreadsheetml/2006/main" count="576" uniqueCount="150">
  <si>
    <t xml:space="preserve">Summary </t>
  </si>
  <si>
    <t xml:space="preserve">Frequency </t>
  </si>
  <si>
    <t>Traffic Islands</t>
  </si>
  <si>
    <t>Parcels</t>
  </si>
  <si>
    <t>Basins</t>
  </si>
  <si>
    <t xml:space="preserve">Acres Per Cut </t>
  </si>
  <si>
    <t>Bi-Weekly</t>
  </si>
  <si>
    <t>Monthly</t>
  </si>
  <si>
    <t xml:space="preserve">Tri Annual </t>
  </si>
  <si>
    <t>Annual</t>
  </si>
  <si>
    <t>Totals</t>
  </si>
  <si>
    <t xml:space="preserve">Bi-Weekly Mowing </t>
  </si>
  <si>
    <t>Item</t>
  </si>
  <si>
    <t>SR</t>
  </si>
  <si>
    <t>Primary Road</t>
  </si>
  <si>
    <t>Cross Street</t>
  </si>
  <si>
    <t>Town/Municipality</t>
  </si>
  <si>
    <t>Area (acres)</t>
  </si>
  <si>
    <t>Area (SF)</t>
  </si>
  <si>
    <t>Notes</t>
  </si>
  <si>
    <t>West Chester Pike</t>
  </si>
  <si>
    <t>From County Line to N Sandy Flash Dr</t>
  </si>
  <si>
    <t>Edgemont</t>
  </si>
  <si>
    <t>From N Sandy Flash Dr to Providence Rd</t>
  </si>
  <si>
    <t>From Providence Rd to Rockridge Rd</t>
  </si>
  <si>
    <t>From Rockridge Rd to Crum Creek Rd</t>
  </si>
  <si>
    <t>Wanamaker Ave</t>
  </si>
  <si>
    <t>From Lazarretto rd to creek</t>
  </si>
  <si>
    <t>Prospect Park</t>
  </si>
  <si>
    <t>From creek to I-95 Interchange</t>
  </si>
  <si>
    <t>Tinicum</t>
  </si>
  <si>
    <t>Engle St</t>
  </si>
  <si>
    <t>between Engle &amp; Concord Rd</t>
  </si>
  <si>
    <t>Chester City</t>
  </si>
  <si>
    <t>Bethel Rd</t>
  </si>
  <si>
    <t>Highland Ave</t>
  </si>
  <si>
    <t>Chichester Ave</t>
  </si>
  <si>
    <t>Bethel Ave</t>
  </si>
  <si>
    <t>Upper Chichester</t>
  </si>
  <si>
    <t>Garnet Mine Rd</t>
  </si>
  <si>
    <t>Conchester Hwy ramp (SR 3040)</t>
  </si>
  <si>
    <t>Bethel</t>
  </si>
  <si>
    <t>Foulk Rd</t>
  </si>
  <si>
    <t>Conchester Hwy ramp (SR 3029)</t>
  </si>
  <si>
    <t>Baltimore Pike</t>
  </si>
  <si>
    <t>Cheney Rd</t>
  </si>
  <si>
    <t>Concord</t>
  </si>
  <si>
    <t>Wilmington Pike</t>
  </si>
  <si>
    <t>From Stateline Rd to Pyle Rd</t>
  </si>
  <si>
    <t>Oakland Road</t>
  </si>
  <si>
    <t>Chadds Ford</t>
  </si>
  <si>
    <t>Conchester Hwy</t>
  </si>
  <si>
    <t>Address</t>
  </si>
  <si>
    <t>Municipality</t>
  </si>
  <si>
    <t>Lawrence Rd Salt Box</t>
  </si>
  <si>
    <t xml:space="preserve">Route 3 </t>
  </si>
  <si>
    <t>Marple Twp</t>
  </si>
  <si>
    <t>Intersection of Lawrence Rd &amp; Rt. 3</t>
  </si>
  <si>
    <t>Macdade Blvd</t>
  </si>
  <si>
    <t xml:space="preserve">Bullens Lane </t>
  </si>
  <si>
    <t>Ridley Twp</t>
  </si>
  <si>
    <t>Macdade Walkway- SE side of Macdade Blvd @Bullens Ln</t>
  </si>
  <si>
    <t>N/A</t>
  </si>
  <si>
    <t>426 S Old Middletown Rd</t>
  </si>
  <si>
    <t>S Old Middletown Rd</t>
  </si>
  <si>
    <t>Middletown</t>
  </si>
  <si>
    <t>1210 Kerlin Street</t>
  </si>
  <si>
    <t>Kerlin Street</t>
  </si>
  <si>
    <t>Chester</t>
  </si>
  <si>
    <t>Acres per Cut</t>
  </si>
  <si>
    <t>Acres per Year</t>
  </si>
  <si>
    <t xml:space="preserve">Grand Total </t>
  </si>
  <si>
    <t>Monthly Mowing Areas</t>
  </si>
  <si>
    <t>Frequency</t>
  </si>
  <si>
    <t xml:space="preserve">Palmers Mill Rd </t>
  </si>
  <si>
    <t>N Providence Road</t>
  </si>
  <si>
    <t>Upper Providence</t>
  </si>
  <si>
    <t>Township Rd</t>
  </si>
  <si>
    <t>Bella Vista Rd</t>
  </si>
  <si>
    <t>Upper Darby</t>
  </si>
  <si>
    <t>Garrett Rd</t>
  </si>
  <si>
    <t>Bishop Ave</t>
  </si>
  <si>
    <t>Route 291</t>
  </si>
  <si>
    <t>Stewart Ave</t>
  </si>
  <si>
    <t>Ridley</t>
  </si>
  <si>
    <t>Chester Pike</t>
  </si>
  <si>
    <t>Bullens Lane</t>
  </si>
  <si>
    <t>Eddystone</t>
  </si>
  <si>
    <t>between Engle &amp; Harris St</t>
  </si>
  <si>
    <t xml:space="preserve">Cross Street </t>
  </si>
  <si>
    <t>W Sproul Rd</t>
  </si>
  <si>
    <t xml:space="preserve">W Springfield Rd </t>
  </si>
  <si>
    <t>At  Springfield Rd (N side of bridges over SR476)</t>
  </si>
  <si>
    <t xml:space="preserve">Route 322 </t>
  </si>
  <si>
    <t>Route 13</t>
  </si>
  <si>
    <t>SR 8018 SEG 0770 North side Ramp B</t>
  </si>
  <si>
    <t>SR 8018 SEG 0770; South side Ramp B</t>
  </si>
  <si>
    <t>SR 8018 SEG 0020;  North side Ramp A</t>
  </si>
  <si>
    <t>SR 8018 SEG 0020; South side Ramp A</t>
  </si>
  <si>
    <t>1614 Sommers Ln</t>
  </si>
  <si>
    <t>Sommers Ln</t>
  </si>
  <si>
    <t>801 Conchester Highway</t>
  </si>
  <si>
    <t>Conchester Highway</t>
  </si>
  <si>
    <t>900 Conchester Highway</t>
  </si>
  <si>
    <t xml:space="preserve">Church Lane </t>
  </si>
  <si>
    <t xml:space="preserve">Lansdowne </t>
  </si>
  <si>
    <t>Area around the offramp</t>
  </si>
  <si>
    <t>69 Bethel Ave</t>
  </si>
  <si>
    <t>Across from M Bregande Truck Repair</t>
  </si>
  <si>
    <t>Front of Stock Pile-12 at Fellowship Dr. &amp; Conchester Hwy</t>
  </si>
  <si>
    <t>Tri-Annual Mowing Areas</t>
  </si>
  <si>
    <t xml:space="preserve">Parcels </t>
  </si>
  <si>
    <t>Eagle Rd</t>
  </si>
  <si>
    <t>W Rolling Rd</t>
  </si>
  <si>
    <t>Springfield Twp</t>
  </si>
  <si>
    <t>W. Rolling Rd North</t>
  </si>
  <si>
    <t>Lukens Ln</t>
  </si>
  <si>
    <t>Lukens Ln to W. Rolling Rd</t>
  </si>
  <si>
    <t>Foulk Rd to Lukens Ln</t>
  </si>
  <si>
    <t>W Springfield Rd</t>
  </si>
  <si>
    <t>At Springfield Rd (S side of bridges over SR476)</t>
  </si>
  <si>
    <t>241 Canterbury Lane</t>
  </si>
  <si>
    <t>Canterbury Lane</t>
  </si>
  <si>
    <t>Nether Providence Twp</t>
  </si>
  <si>
    <t>Behind soundwall</t>
  </si>
  <si>
    <t>3005 Foulk Rd</t>
  </si>
  <si>
    <t>Bethel Twp</t>
  </si>
  <si>
    <t>Evergreen Dr</t>
  </si>
  <si>
    <t>Infiltration Basin A1 - Double Pass inside/outside fence area</t>
  </si>
  <si>
    <t>Fellowship Dr</t>
  </si>
  <si>
    <t>Infiltration Basin A2</t>
  </si>
  <si>
    <t xml:space="preserve">Station Rd </t>
  </si>
  <si>
    <t>Dry Detention Basin A3 South</t>
  </si>
  <si>
    <t>Dry Detention Basin A3 North</t>
  </si>
  <si>
    <t xml:space="preserve">Smithbridge Rd </t>
  </si>
  <si>
    <t>Infiltration Basin B1</t>
  </si>
  <si>
    <t>Cambridge Dr</t>
  </si>
  <si>
    <t>Infiltration Basin B2</t>
  </si>
  <si>
    <t>Mattson Rd</t>
  </si>
  <si>
    <t>Dry Detention Basin B3 West</t>
  </si>
  <si>
    <t>Infiltration Basin B3 East - Double Pass inside/outside fence area</t>
  </si>
  <si>
    <t>Clayton Park Dr</t>
  </si>
  <si>
    <t>Infiltration Basin B4 - 3X Pass Inside/Outside Fence</t>
  </si>
  <si>
    <t xml:space="preserve">Mattson Rd </t>
  </si>
  <si>
    <t>Sidewalk area @ Featherbed Lane</t>
  </si>
  <si>
    <t>Spring Valley Rd</t>
  </si>
  <si>
    <t>Basin at corner of Spring Valley Rd. and Conchester Hwy</t>
  </si>
  <si>
    <t>Street to top of Basin at Green Creek Ln. &amp; Conchester Hwy</t>
  </si>
  <si>
    <t xml:space="preserve">Delaware County Traffic Islands </t>
  </si>
  <si>
    <t>Total Acres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</si>
</sst>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0.0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24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/>
      <top style="medium">
        <color rgb="FF000000"/>
      </top>
      <bottom/>
      <diagonal/>
    </border>
    <border>
      <left style="thin">
        <color auto="1"/>
      </left>
      <right style="medium">
        <color indexed="64"/>
      </right>
      <top style="medium">
        <color rgb="FF000000"/>
      </top>
      <bottom/>
      <diagonal/>
    </border>
    <border>
      <left style="thin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 style="medium">
        <color rgb="FF000000"/>
      </top>
      <bottom style="thin">
        <color indexed="64"/>
      </bottom>
      <diagonal/>
    </border>
    <border>
      <left style="thin">
        <color auto="1"/>
      </left>
      <right/>
      <top style="medium">
        <color rgb="FF000000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/>
      <diagonal/>
    </border>
  </borders>
  <cellStyleXfs count="1">
    <xf numFmtId="0" fontId="0" fillId="0" borderId="0"/>
  </cellStyleXfs>
  <cellXfs count="264">
    <xf numFmtId="0" fontId="0" fillId="0" borderId="0" xfId="0"/>
    <xf numFmtId="0" fontId="0" fillId="0" borderId="0" xfId="0" applyBorder="1"/>
    <xf numFmtId="164" fontId="0" fillId="0" borderId="0" xfId="0" applyNumberFormat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165" fontId="5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vertical="center" wrapText="1"/>
    </xf>
    <xf numFmtId="164" fontId="0" fillId="0" borderId="0" xfId="0" applyNumberFormat="1" applyBorder="1"/>
    <xf numFmtId="164" fontId="0" fillId="0" borderId="3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4" fillId="0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2" fontId="5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2" fontId="0" fillId="0" borderId="3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/>
    </xf>
    <xf numFmtId="3" fontId="4" fillId="0" borderId="1" xfId="0" applyNumberFormat="1" applyFont="1" applyFill="1" applyBorder="1" applyAlignment="1">
      <alignment horizontal="center"/>
    </xf>
    <xf numFmtId="3" fontId="0" fillId="0" borderId="3" xfId="0" applyNumberFormat="1" applyFill="1" applyBorder="1" applyAlignment="1">
      <alignment horizontal="center"/>
    </xf>
    <xf numFmtId="3" fontId="0" fillId="0" borderId="1" xfId="0" applyNumberFormat="1" applyFont="1" applyFill="1" applyBorder="1" applyAlignment="1">
      <alignment horizontal="center"/>
    </xf>
    <xf numFmtId="3" fontId="0" fillId="0" borderId="3" xfId="0" applyNumberFormat="1" applyFont="1" applyFill="1" applyBorder="1" applyAlignment="1">
      <alignment horizontal="center"/>
    </xf>
    <xf numFmtId="14" fontId="0" fillId="0" borderId="0" xfId="0" applyNumberFormat="1"/>
    <xf numFmtId="14" fontId="3" fillId="0" borderId="0" xfId="0" applyNumberFormat="1" applyFont="1" applyFill="1" applyBorder="1" applyAlignment="1">
      <alignment horizontal="center"/>
    </xf>
    <xf numFmtId="14" fontId="5" fillId="0" borderId="0" xfId="0" applyNumberFormat="1" applyFont="1" applyFill="1" applyBorder="1" applyAlignment="1">
      <alignment horizontal="center"/>
    </xf>
    <xf numFmtId="14" fontId="0" fillId="0" borderId="0" xfId="0" applyNumberFormat="1" applyBorder="1"/>
    <xf numFmtId="14" fontId="0" fillId="0" borderId="0" xfId="0" applyNumberFormat="1" applyFill="1" applyBorder="1" applyAlignment="1">
      <alignment horizontal="center"/>
    </xf>
    <xf numFmtId="14" fontId="4" fillId="0" borderId="0" xfId="0" applyNumberFormat="1" applyFont="1" applyBorder="1" applyAlignment="1">
      <alignment horizontal="center"/>
    </xf>
    <xf numFmtId="0" fontId="0" fillId="0" borderId="0" xfId="0" applyFill="1" applyBorder="1"/>
    <xf numFmtId="0" fontId="7" fillId="0" borderId="0" xfId="0" applyFont="1" applyFill="1" applyBorder="1" applyAlignment="1">
      <alignment vertical="center"/>
    </xf>
    <xf numFmtId="2" fontId="0" fillId="0" borderId="2" xfId="0" applyNumberFormat="1" applyFill="1" applyBorder="1" applyAlignment="1">
      <alignment horizontal="center"/>
    </xf>
    <xf numFmtId="0" fontId="0" fillId="0" borderId="0" xfId="0" applyFill="1"/>
    <xf numFmtId="2" fontId="0" fillId="0" borderId="1" xfId="0" applyNumberFormat="1" applyFill="1" applyBorder="1" applyAlignment="1">
      <alignment horizontal="center" vertical="center"/>
    </xf>
    <xf numFmtId="0" fontId="6" fillId="0" borderId="0" xfId="0" applyFont="1"/>
    <xf numFmtId="0" fontId="1" fillId="0" borderId="10" xfId="0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3" fontId="0" fillId="0" borderId="23" xfId="0" applyNumberFormat="1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1" xfId="0" applyFill="1" applyBorder="1"/>
    <xf numFmtId="0" fontId="4" fillId="0" borderId="14" xfId="0" applyFont="1" applyFill="1" applyBorder="1" applyAlignment="1">
      <alignment horizontal="center"/>
    </xf>
    <xf numFmtId="0" fontId="0" fillId="0" borderId="23" xfId="0" applyFill="1" applyBorder="1"/>
    <xf numFmtId="2" fontId="0" fillId="0" borderId="15" xfId="0" applyNumberFormat="1" applyFill="1" applyBorder="1"/>
    <xf numFmtId="2" fontId="0" fillId="0" borderId="26" xfId="0" applyNumberFormat="1" applyFill="1" applyBorder="1"/>
    <xf numFmtId="2" fontId="0" fillId="0" borderId="19" xfId="0" applyNumberFormat="1" applyFill="1" applyBorder="1"/>
    <xf numFmtId="0" fontId="4" fillId="3" borderId="18" xfId="0" applyFont="1" applyFill="1" applyBorder="1" applyAlignment="1">
      <alignment horizontal="center"/>
    </xf>
    <xf numFmtId="0" fontId="4" fillId="0" borderId="26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164" fontId="0" fillId="0" borderId="11" xfId="0" applyNumberFormat="1" applyFill="1" applyBorder="1" applyAlignment="1">
      <alignment horizontal="center" vertical="center"/>
    </xf>
    <xf numFmtId="2" fontId="0" fillId="0" borderId="11" xfId="0" applyNumberFormat="1" applyFill="1" applyBorder="1" applyAlignment="1">
      <alignment horizontal="center" vertical="center"/>
    </xf>
    <xf numFmtId="3" fontId="0" fillId="0" borderId="12" xfId="0" applyNumberFormat="1" applyFont="1" applyFill="1" applyBorder="1" applyAlignment="1">
      <alignment horizontal="center"/>
    </xf>
    <xf numFmtId="0" fontId="6" fillId="0" borderId="0" xfId="0" applyFont="1" applyFill="1"/>
    <xf numFmtId="0" fontId="0" fillId="0" borderId="5" xfId="0" applyBorder="1"/>
    <xf numFmtId="3" fontId="4" fillId="2" borderId="22" xfId="0" applyNumberFormat="1" applyFont="1" applyFill="1" applyBorder="1" applyAlignment="1">
      <alignment horizontal="center"/>
    </xf>
    <xf numFmtId="3" fontId="0" fillId="2" borderId="29" xfId="0" applyNumberForma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  <xf numFmtId="164" fontId="0" fillId="0" borderId="4" xfId="0" applyNumberForma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 wrapText="1"/>
    </xf>
    <xf numFmtId="3" fontId="0" fillId="4" borderId="1" xfId="0" applyNumberFormat="1" applyFont="1" applyFill="1" applyBorder="1" applyAlignment="1">
      <alignment horizontal="center"/>
    </xf>
    <xf numFmtId="164" fontId="0" fillId="0" borderId="23" xfId="0" applyNumberFormat="1" applyFill="1" applyBorder="1" applyAlignment="1">
      <alignment horizontal="center" vertical="center"/>
    </xf>
    <xf numFmtId="2" fontId="0" fillId="0" borderId="23" xfId="0" applyNumberFormat="1" applyFill="1" applyBorder="1" applyAlignment="1">
      <alignment horizontal="center" vertical="center"/>
    </xf>
    <xf numFmtId="164" fontId="0" fillId="0" borderId="26" xfId="0" applyNumberFormat="1" applyFill="1" applyBorder="1" applyAlignment="1">
      <alignment horizontal="center" vertical="center"/>
    </xf>
    <xf numFmtId="2" fontId="0" fillId="0" borderId="26" xfId="0" applyNumberFormat="1" applyFill="1" applyBorder="1" applyAlignment="1">
      <alignment horizontal="center" vertical="center"/>
    </xf>
    <xf numFmtId="3" fontId="0" fillId="0" borderId="26" xfId="0" applyNumberFormat="1" applyFont="1" applyFill="1" applyBorder="1" applyAlignment="1">
      <alignment horizontal="center"/>
    </xf>
    <xf numFmtId="0" fontId="0" fillId="0" borderId="15" xfId="0" applyBorder="1"/>
    <xf numFmtId="0" fontId="0" fillId="0" borderId="17" xfId="0" applyBorder="1"/>
    <xf numFmtId="3" fontId="0" fillId="4" borderId="26" xfId="0" applyNumberFormat="1" applyFont="1" applyFill="1" applyBorder="1" applyAlignment="1">
      <alignment horizontal="center"/>
    </xf>
    <xf numFmtId="0" fontId="0" fillId="0" borderId="19" xfId="0" applyBorder="1"/>
    <xf numFmtId="3" fontId="0" fillId="4" borderId="3" xfId="0" applyNumberFormat="1" applyFont="1" applyFill="1" applyBorder="1" applyAlignment="1">
      <alignment horizontal="center"/>
    </xf>
    <xf numFmtId="0" fontId="0" fillId="0" borderId="35" xfId="0" applyBorder="1"/>
    <xf numFmtId="0" fontId="7" fillId="0" borderId="12" xfId="0" applyFont="1" applyBorder="1" applyAlignment="1">
      <alignment horizont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/>
    </xf>
    <xf numFmtId="14" fontId="6" fillId="0" borderId="0" xfId="0" applyNumberFormat="1" applyFont="1" applyBorder="1" applyAlignment="1">
      <alignment horizontal="center"/>
    </xf>
    <xf numFmtId="14" fontId="4" fillId="0" borderId="0" xfId="0" applyNumberFormat="1" applyFont="1" applyFill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0" fontId="7" fillId="0" borderId="37" xfId="0" applyFont="1" applyBorder="1" applyAlignment="1">
      <alignment horizontal="center"/>
    </xf>
    <xf numFmtId="14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32" xfId="0" applyFont="1" applyBorder="1"/>
    <xf numFmtId="0" fontId="1" fillId="0" borderId="37" xfId="0" applyFont="1" applyBorder="1" applyAlignment="1">
      <alignment horizontal="center"/>
    </xf>
    <xf numFmtId="0" fontId="0" fillId="0" borderId="23" xfId="0" applyFill="1" applyBorder="1" applyAlignment="1">
      <alignment horizontal="center" vertical="center"/>
    </xf>
    <xf numFmtId="0" fontId="1" fillId="0" borderId="38" xfId="0" applyFont="1" applyBorder="1" applyAlignment="1">
      <alignment horizontal="center"/>
    </xf>
    <xf numFmtId="164" fontId="1" fillId="0" borderId="9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0" fillId="5" borderId="23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vertical="center"/>
    </xf>
    <xf numFmtId="0" fontId="0" fillId="0" borderId="17" xfId="0" applyFill="1" applyBorder="1"/>
    <xf numFmtId="0" fontId="0" fillId="0" borderId="35" xfId="0" applyFill="1" applyBorder="1"/>
    <xf numFmtId="0" fontId="0" fillId="0" borderId="11" xfId="0" applyFill="1" applyBorder="1" applyAlignment="1">
      <alignment vertical="center" wrapText="1"/>
    </xf>
    <xf numFmtId="0" fontId="0" fillId="0" borderId="11" xfId="0" applyFill="1" applyBorder="1"/>
    <xf numFmtId="0" fontId="0" fillId="0" borderId="12" xfId="0" applyFill="1" applyBorder="1"/>
    <xf numFmtId="0" fontId="6" fillId="0" borderId="31" xfId="0" applyFont="1" applyBorder="1" applyAlignment="1">
      <alignment wrapText="1"/>
    </xf>
    <xf numFmtId="0" fontId="6" fillId="0" borderId="24" xfId="0" applyFont="1" applyBorder="1"/>
    <xf numFmtId="0" fontId="6" fillId="0" borderId="4" xfId="0" applyFont="1" applyBorder="1"/>
    <xf numFmtId="0" fontId="6" fillId="0" borderId="5" xfId="0" applyFont="1" applyBorder="1" applyAlignment="1">
      <alignment wrapText="1"/>
    </xf>
    <xf numFmtId="0" fontId="6" fillId="0" borderId="40" xfId="0" applyFont="1" applyBorder="1"/>
    <xf numFmtId="0" fontId="6" fillId="0" borderId="41" xfId="0" applyFont="1" applyBorder="1"/>
    <xf numFmtId="0" fontId="6" fillId="6" borderId="42" xfId="0" applyFont="1" applyFill="1" applyBorder="1"/>
    <xf numFmtId="0" fontId="6" fillId="6" borderId="30" xfId="0" applyFont="1" applyFill="1" applyBorder="1"/>
    <xf numFmtId="0" fontId="0" fillId="5" borderId="26" xfId="0" applyFill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6" xfId="0" applyFill="1" applyBorder="1" applyAlignment="1">
      <alignment horizontal="center" vertical="center"/>
    </xf>
    <xf numFmtId="3" fontId="0" fillId="2" borderId="1" xfId="0" applyNumberFormat="1" applyFont="1" applyFill="1" applyBorder="1" applyAlignment="1">
      <alignment horizontal="center"/>
    </xf>
    <xf numFmtId="3" fontId="0" fillId="4" borderId="8" xfId="0" applyNumberFormat="1" applyFon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2" fontId="0" fillId="0" borderId="8" xfId="0" applyNumberFormat="1" applyFill="1" applyBorder="1"/>
    <xf numFmtId="0" fontId="4" fillId="3" borderId="1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/>
    </xf>
    <xf numFmtId="164" fontId="1" fillId="0" borderId="52" xfId="0" applyNumberFormat="1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0" fillId="0" borderId="47" xfId="0" applyFill="1" applyBorder="1" applyAlignment="1">
      <alignment wrapText="1"/>
    </xf>
    <xf numFmtId="0" fontId="0" fillId="0" borderId="50" xfId="0" applyFill="1" applyBorder="1" applyAlignment="1">
      <alignment vertical="center" wrapText="1"/>
    </xf>
    <xf numFmtId="0" fontId="0" fillId="2" borderId="21" xfId="0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0" fillId="0" borderId="20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3" fontId="11" fillId="0" borderId="21" xfId="0" applyNumberFormat="1" applyFont="1" applyFill="1" applyBorder="1" applyAlignment="1">
      <alignment horizontal="center" vertical="center"/>
    </xf>
    <xf numFmtId="0" fontId="10" fillId="0" borderId="57" xfId="0" applyFont="1" applyFill="1" applyBorder="1" applyAlignment="1">
      <alignment horizontal="center" vertical="center"/>
    </xf>
    <xf numFmtId="0" fontId="11" fillId="0" borderId="49" xfId="0" applyFont="1" applyFill="1" applyBorder="1" applyAlignment="1">
      <alignment horizontal="center" vertical="center"/>
    </xf>
    <xf numFmtId="0" fontId="10" fillId="0" borderId="49" xfId="0" applyFont="1" applyFill="1" applyBorder="1" applyAlignment="1">
      <alignment horizontal="center" vertical="center"/>
    </xf>
    <xf numFmtId="3" fontId="11" fillId="0" borderId="49" xfId="0" applyNumberFormat="1" applyFont="1" applyFill="1" applyBorder="1" applyAlignment="1">
      <alignment horizontal="center" vertical="center"/>
    </xf>
    <xf numFmtId="0" fontId="0" fillId="0" borderId="58" xfId="0" applyBorder="1" applyAlignment="1">
      <alignment horizontal="center"/>
    </xf>
    <xf numFmtId="164" fontId="0" fillId="0" borderId="59" xfId="0" applyNumberFormat="1" applyFill="1" applyBorder="1" applyAlignment="1">
      <alignment horizontal="center"/>
    </xf>
    <xf numFmtId="0" fontId="0" fillId="0" borderId="59" xfId="0" applyFill="1" applyBorder="1" applyAlignment="1">
      <alignment horizontal="center"/>
    </xf>
    <xf numFmtId="2" fontId="0" fillId="0" borderId="59" xfId="0" applyNumberFormat="1" applyFill="1" applyBorder="1" applyAlignment="1">
      <alignment horizontal="center"/>
    </xf>
    <xf numFmtId="3" fontId="0" fillId="0" borderId="59" xfId="0" applyNumberFormat="1" applyFill="1" applyBorder="1" applyAlignment="1">
      <alignment horizontal="center"/>
    </xf>
    <xf numFmtId="0" fontId="0" fillId="5" borderId="59" xfId="0" applyFill="1" applyBorder="1" applyAlignment="1">
      <alignment horizontal="center"/>
    </xf>
    <xf numFmtId="0" fontId="0" fillId="0" borderId="60" xfId="0" applyFill="1" applyBorder="1" applyAlignment="1">
      <alignment horizontal="center" wrapText="1"/>
    </xf>
    <xf numFmtId="0" fontId="0" fillId="0" borderId="61" xfId="0" applyBorder="1" applyAlignment="1">
      <alignment horizontal="center"/>
    </xf>
    <xf numFmtId="0" fontId="0" fillId="0" borderId="62" xfId="0" applyFill="1" applyBorder="1" applyAlignment="1">
      <alignment horizontal="center" wrapText="1"/>
    </xf>
    <xf numFmtId="0" fontId="4" fillId="0" borderId="62" xfId="0" applyFont="1" applyFill="1" applyBorder="1" applyAlignment="1">
      <alignment horizontal="center" wrapText="1"/>
    </xf>
    <xf numFmtId="0" fontId="4" fillId="0" borderId="64" xfId="0" applyFont="1" applyFill="1" applyBorder="1" applyAlignment="1">
      <alignment horizontal="center"/>
    </xf>
    <xf numFmtId="3" fontId="4" fillId="0" borderId="64" xfId="0" applyNumberFormat="1" applyFont="1" applyFill="1" applyBorder="1" applyAlignment="1">
      <alignment horizontal="center"/>
    </xf>
    <xf numFmtId="0" fontId="4" fillId="0" borderId="65" xfId="0" applyFont="1" applyFill="1" applyBorder="1" applyAlignment="1">
      <alignment horizontal="center" wrapText="1"/>
    </xf>
    <xf numFmtId="164" fontId="0" fillId="0" borderId="66" xfId="0" applyNumberFormat="1" applyFill="1" applyBorder="1" applyAlignment="1">
      <alignment horizontal="center"/>
    </xf>
    <xf numFmtId="3" fontId="4" fillId="0" borderId="59" xfId="0" applyNumberFormat="1" applyFont="1" applyFill="1" applyBorder="1" applyAlignment="1">
      <alignment horizontal="center"/>
    </xf>
    <xf numFmtId="3" fontId="4" fillId="2" borderId="67" xfId="0" applyNumberFormat="1" applyFont="1" applyFill="1" applyBorder="1" applyAlignment="1">
      <alignment horizontal="center"/>
    </xf>
    <xf numFmtId="0" fontId="0" fillId="0" borderId="63" xfId="0" applyBorder="1" applyAlignment="1">
      <alignment horizontal="center"/>
    </xf>
    <xf numFmtId="2" fontId="0" fillId="0" borderId="64" xfId="0" applyNumberFormat="1" applyFill="1" applyBorder="1" applyAlignment="1">
      <alignment horizontal="center"/>
    </xf>
    <xf numFmtId="0" fontId="0" fillId="0" borderId="3" xfId="0" applyFill="1" applyBorder="1"/>
    <xf numFmtId="0" fontId="4" fillId="0" borderId="58" xfId="0" applyFont="1" applyFill="1" applyBorder="1" applyAlignment="1">
      <alignment horizontal="center"/>
    </xf>
    <xf numFmtId="0" fontId="0" fillId="0" borderId="59" xfId="0" applyFill="1" applyBorder="1"/>
    <xf numFmtId="2" fontId="0" fillId="0" borderId="60" xfId="0" applyNumberFormat="1" applyFill="1" applyBorder="1"/>
    <xf numFmtId="0" fontId="4" fillId="3" borderId="63" xfId="0" applyFont="1" applyFill="1" applyBorder="1" applyAlignment="1">
      <alignment horizontal="center"/>
    </xf>
    <xf numFmtId="2" fontId="0" fillId="0" borderId="64" xfId="0" applyNumberFormat="1" applyFill="1" applyBorder="1"/>
    <xf numFmtId="2" fontId="0" fillId="0" borderId="65" xfId="0" applyNumberFormat="1" applyFill="1" applyBorder="1"/>
    <xf numFmtId="0" fontId="1" fillId="0" borderId="68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/>
    </xf>
    <xf numFmtId="0" fontId="2" fillId="0" borderId="72" xfId="0" applyFont="1" applyBorder="1" applyAlignment="1">
      <alignment horizontal="center"/>
    </xf>
    <xf numFmtId="0" fontId="2" fillId="0" borderId="73" xfId="0" applyFont="1" applyBorder="1" applyAlignment="1">
      <alignment horizontal="center"/>
    </xf>
    <xf numFmtId="0" fontId="1" fillId="0" borderId="74" xfId="0" applyFont="1" applyBorder="1" applyAlignment="1">
      <alignment horizontal="center" vertical="center"/>
    </xf>
    <xf numFmtId="164" fontId="1" fillId="0" borderId="75" xfId="0" applyNumberFormat="1" applyFont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 wrapText="1"/>
    </xf>
    <xf numFmtId="0" fontId="1" fillId="0" borderId="76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164" fontId="0" fillId="0" borderId="32" xfId="0" applyNumberFormat="1" applyFill="1" applyBorder="1" applyAlignment="1">
      <alignment horizontal="center" vertical="center"/>
    </xf>
    <xf numFmtId="2" fontId="0" fillId="0" borderId="32" xfId="0" applyNumberFormat="1" applyFill="1" applyBorder="1" applyAlignment="1">
      <alignment horizontal="center" vertical="center"/>
    </xf>
    <xf numFmtId="3" fontId="0" fillId="0" borderId="37" xfId="0" applyNumberFormat="1" applyFont="1" applyFill="1" applyBorder="1" applyAlignment="1">
      <alignment horizontal="center"/>
    </xf>
    <xf numFmtId="3" fontId="0" fillId="2" borderId="13" xfId="0" applyNumberFormat="1" applyFont="1" applyFill="1" applyBorder="1" applyAlignment="1">
      <alignment horizontal="center"/>
    </xf>
    <xf numFmtId="0" fontId="0" fillId="0" borderId="77" xfId="0" applyBorder="1"/>
    <xf numFmtId="0" fontId="1" fillId="0" borderId="33" xfId="0" applyFont="1" applyBorder="1" applyAlignment="1">
      <alignment horizontal="center" vertical="center" wrapText="1"/>
    </xf>
    <xf numFmtId="0" fontId="0" fillId="0" borderId="78" xfId="0" applyBorder="1" applyAlignment="1">
      <alignment horizontal="center"/>
    </xf>
    <xf numFmtId="0" fontId="4" fillId="0" borderId="79" xfId="0" applyFont="1" applyFill="1" applyBorder="1" applyAlignment="1">
      <alignment horizontal="center"/>
    </xf>
    <xf numFmtId="3" fontId="4" fillId="0" borderId="2" xfId="0" applyNumberFormat="1" applyFont="1" applyFill="1" applyBorder="1" applyAlignment="1">
      <alignment horizontal="center"/>
    </xf>
    <xf numFmtId="3" fontId="4" fillId="2" borderId="44" xfId="0" applyNumberFormat="1" applyFont="1" applyFill="1" applyBorder="1" applyAlignment="1">
      <alignment horizontal="center"/>
    </xf>
    <xf numFmtId="0" fontId="4" fillId="0" borderId="80" xfId="0" applyFont="1" applyFill="1" applyBorder="1" applyAlignment="1">
      <alignment horizontal="center" wrapText="1"/>
    </xf>
    <xf numFmtId="164" fontId="0" fillId="0" borderId="43" xfId="0" applyNumberFormat="1" applyFill="1" applyBorder="1" applyAlignment="1">
      <alignment horizontal="center"/>
    </xf>
    <xf numFmtId="0" fontId="0" fillId="0" borderId="43" xfId="0" applyFill="1" applyBorder="1" applyAlignment="1">
      <alignment horizontal="center"/>
    </xf>
    <xf numFmtId="2" fontId="0" fillId="0" borderId="43" xfId="0" applyNumberFormat="1" applyFill="1" applyBorder="1" applyAlignment="1">
      <alignment horizontal="center"/>
    </xf>
    <xf numFmtId="3" fontId="0" fillId="0" borderId="43" xfId="0" applyNumberFormat="1" applyFill="1" applyBorder="1" applyAlignment="1">
      <alignment horizontal="center"/>
    </xf>
    <xf numFmtId="0" fontId="0" fillId="5" borderId="43" xfId="0" applyFill="1" applyBorder="1" applyAlignment="1">
      <alignment horizontal="center"/>
    </xf>
    <xf numFmtId="3" fontId="4" fillId="0" borderId="43" xfId="0" applyNumberFormat="1" applyFont="1" applyFill="1" applyBorder="1" applyAlignment="1">
      <alignment horizontal="center"/>
    </xf>
    <xf numFmtId="3" fontId="4" fillId="2" borderId="43" xfId="0" applyNumberFormat="1" applyFont="1" applyFill="1" applyBorder="1" applyAlignment="1">
      <alignment horizontal="center"/>
    </xf>
    <xf numFmtId="0" fontId="6" fillId="0" borderId="43" xfId="0" applyFont="1" applyBorder="1" applyAlignment="1">
      <alignment horizontal="center"/>
    </xf>
    <xf numFmtId="3" fontId="4" fillId="0" borderId="43" xfId="0" applyNumberFormat="1" applyFont="1" applyBorder="1" applyAlignment="1">
      <alignment horizontal="center"/>
    </xf>
    <xf numFmtId="3" fontId="4" fillId="4" borderId="43" xfId="0" applyNumberFormat="1" applyFont="1" applyFill="1" applyBorder="1" applyAlignment="1">
      <alignment horizontal="center"/>
    </xf>
    <xf numFmtId="3" fontId="0" fillId="2" borderId="43" xfId="0" applyNumberFormat="1" applyFill="1" applyBorder="1" applyAlignment="1">
      <alignment horizontal="center"/>
    </xf>
    <xf numFmtId="3" fontId="6" fillId="0" borderId="43" xfId="0" applyNumberFormat="1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43" xfId="0" applyFont="1" applyFill="1" applyBorder="1" applyAlignment="1">
      <alignment horizontal="center"/>
    </xf>
    <xf numFmtId="0" fontId="4" fillId="5" borderId="43" xfId="0" applyFont="1" applyFill="1" applyBorder="1" applyAlignment="1">
      <alignment horizontal="center"/>
    </xf>
    <xf numFmtId="0" fontId="6" fillId="0" borderId="43" xfId="0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164" fontId="0" fillId="0" borderId="21" xfId="0" applyNumberFormat="1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2" fontId="0" fillId="0" borderId="21" xfId="0" applyNumberFormat="1" applyFill="1" applyBorder="1" applyAlignment="1">
      <alignment horizontal="center"/>
    </xf>
    <xf numFmtId="3" fontId="0" fillId="0" borderId="21" xfId="0" applyNumberFormat="1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0" fontId="0" fillId="0" borderId="47" xfId="0" applyFill="1" applyBorder="1" applyAlignment="1">
      <alignment horizontal="center" wrapText="1"/>
    </xf>
    <xf numFmtId="0" fontId="0" fillId="0" borderId="56" xfId="0" applyBorder="1" applyAlignment="1">
      <alignment horizontal="center"/>
    </xf>
    <xf numFmtId="0" fontId="0" fillId="0" borderId="48" xfId="0" applyFill="1" applyBorder="1" applyAlignment="1">
      <alignment horizontal="center" wrapText="1"/>
    </xf>
    <xf numFmtId="0" fontId="6" fillId="0" borderId="56" xfId="0" applyFont="1" applyBorder="1" applyAlignment="1">
      <alignment horizontal="center"/>
    </xf>
    <xf numFmtId="0" fontId="6" fillId="0" borderId="48" xfId="0" applyFont="1" applyBorder="1" applyAlignment="1">
      <alignment horizontal="center" wrapText="1"/>
    </xf>
    <xf numFmtId="0" fontId="4" fillId="0" borderId="48" xfId="0" applyFont="1" applyBorder="1" applyAlignment="1">
      <alignment horizontal="center" wrapText="1"/>
    </xf>
    <xf numFmtId="0" fontId="4" fillId="0" borderId="48" xfId="0" applyFont="1" applyFill="1" applyBorder="1" applyAlignment="1">
      <alignment horizontal="center" wrapText="1"/>
    </xf>
    <xf numFmtId="0" fontId="6" fillId="0" borderId="56" xfId="0" applyFont="1" applyFill="1" applyBorder="1" applyAlignment="1">
      <alignment horizontal="center"/>
    </xf>
    <xf numFmtId="0" fontId="0" fillId="4" borderId="49" xfId="0" applyFill="1" applyBorder="1" applyAlignment="1">
      <alignment horizontal="center" vertical="center"/>
    </xf>
    <xf numFmtId="0" fontId="0" fillId="0" borderId="50" xfId="0" applyFill="1" applyBorder="1" applyAlignment="1">
      <alignment wrapText="1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3" fontId="4" fillId="0" borderId="21" xfId="0" applyNumberFormat="1" applyFont="1" applyBorder="1" applyAlignment="1">
      <alignment horizontal="center"/>
    </xf>
    <xf numFmtId="3" fontId="4" fillId="4" borderId="21" xfId="0" applyNumberFormat="1" applyFont="1" applyFill="1" applyBorder="1" applyAlignment="1">
      <alignment horizontal="center"/>
    </xf>
    <xf numFmtId="0" fontId="6" fillId="0" borderId="47" xfId="0" applyFont="1" applyBorder="1" applyAlignment="1">
      <alignment horizontal="center" wrapText="1"/>
    </xf>
    <xf numFmtId="0" fontId="4" fillId="5" borderId="6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DADC6-DB65-4F3D-B167-E90AA0F37F6B}">
  <dimension ref="A1:H8"/>
  <sheetViews>
    <sheetView tabSelected="1" workbookViewId="0">
      <selection activeCell="Q17" sqref="Q17"/>
    </sheetView>
  </sheetViews>
  <sheetFormatPr defaultColWidth="9.140625" defaultRowHeight="14.45"/>
  <cols>
    <col min="1" max="1" width="33" style="44" customWidth="1"/>
    <col min="2" max="2" width="16.140625" style="27" customWidth="1"/>
    <col min="3" max="4" width="9.140625" style="44"/>
    <col min="5" max="5" width="18.5703125" style="44" customWidth="1"/>
    <col min="6" max="6" width="9.140625" style="44"/>
    <col min="7" max="7" width="10.7109375" style="42" bestFit="1" customWidth="1"/>
    <col min="8" max="8" width="10.140625" style="27" bestFit="1" customWidth="1"/>
    <col min="9" max="16384" width="9.140625" style="44"/>
  </cols>
  <sheetData>
    <row r="1" spans="1:8" ht="30.95">
      <c r="A1" s="141" t="s">
        <v>0</v>
      </c>
      <c r="B1" s="141"/>
      <c r="C1" s="45"/>
      <c r="G1" s="142"/>
      <c r="H1" s="142"/>
    </row>
    <row r="2" spans="1:8" ht="15" thickBot="1">
      <c r="A2" s="49"/>
      <c r="B2" s="49"/>
      <c r="C2" s="13"/>
      <c r="G2" s="105"/>
      <c r="H2" s="106"/>
    </row>
    <row r="3" spans="1:8" ht="15" thickBot="1">
      <c r="A3" s="127" t="s">
        <v>1</v>
      </c>
      <c r="B3" s="124" t="s">
        <v>2</v>
      </c>
      <c r="C3" s="121" t="s">
        <v>3</v>
      </c>
      <c r="D3" s="122" t="s">
        <v>4</v>
      </c>
      <c r="E3" s="123" t="s">
        <v>5</v>
      </c>
    </row>
    <row r="4" spans="1:8" ht="15">
      <c r="A4" s="128" t="s">
        <v>6</v>
      </c>
      <c r="B4" s="125">
        <v>18</v>
      </c>
      <c r="C4" s="18">
        <v>9</v>
      </c>
      <c r="D4" s="195">
        <v>0</v>
      </c>
      <c r="E4" s="120">
        <v>5.25</v>
      </c>
    </row>
    <row r="5" spans="1:8">
      <c r="A5" s="129" t="s">
        <v>7</v>
      </c>
      <c r="B5" s="126">
        <v>7</v>
      </c>
      <c r="C5" s="118">
        <v>11</v>
      </c>
      <c r="D5" s="57">
        <v>0</v>
      </c>
      <c r="E5" s="119">
        <v>4.1900000000000004</v>
      </c>
    </row>
    <row r="6" spans="1:8" ht="15">
      <c r="A6" s="129" t="s">
        <v>8</v>
      </c>
      <c r="B6" s="126">
        <v>1</v>
      </c>
      <c r="C6" s="11">
        <v>16</v>
      </c>
      <c r="D6" s="57">
        <v>2</v>
      </c>
      <c r="E6" s="119">
        <v>5.82</v>
      </c>
    </row>
    <row r="7" spans="1:8">
      <c r="A7" s="129" t="s">
        <v>9</v>
      </c>
      <c r="B7" s="126">
        <v>0</v>
      </c>
      <c r="C7" s="57">
        <v>0</v>
      </c>
      <c r="D7" s="57">
        <v>0</v>
      </c>
      <c r="E7" s="119">
        <v>0</v>
      </c>
    </row>
    <row r="8" spans="1:8" ht="15" thickBot="1">
      <c r="A8" s="130" t="s">
        <v>10</v>
      </c>
      <c r="B8" s="131">
        <f>SUM(B4:B7)</f>
        <v>26</v>
      </c>
      <c r="C8" s="131">
        <f t="shared" ref="C8:E8" si="0">SUM(C4:C7)</f>
        <v>36</v>
      </c>
      <c r="D8" s="131">
        <f t="shared" si="0"/>
        <v>2</v>
      </c>
      <c r="E8" s="131">
        <f t="shared" si="0"/>
        <v>15.260000000000002</v>
      </c>
    </row>
  </sheetData>
  <mergeCells count="2">
    <mergeCell ref="A1:B1"/>
    <mergeCell ref="G1:H1"/>
  </mergeCells>
  <pageMargins left="0.7" right="0.7" top="0.75" bottom="0.75" header="0.3" footer="0.3"/>
  <pageSetup orientation="portrait" horizontalDpi="1200" verticalDpi="1200" r:id="rId1"/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2D552-83C7-429B-9249-58DDAB643CCC}">
  <dimension ref="A1:I40"/>
  <sheetViews>
    <sheetView workbookViewId="0">
      <selection activeCell="A24" sqref="A24:A32"/>
    </sheetView>
  </sheetViews>
  <sheetFormatPr defaultRowHeight="14.45"/>
  <cols>
    <col min="1" max="1" width="8.7109375" customWidth="1"/>
    <col min="2" max="2" width="6.7109375" customWidth="1"/>
    <col min="3" max="3" width="21.7109375" customWidth="1"/>
    <col min="4" max="4" width="40.7109375" customWidth="1"/>
    <col min="5" max="5" width="20.7109375" customWidth="1"/>
    <col min="6" max="6" width="13.140625" customWidth="1"/>
    <col min="7" max="7" width="10.7109375" customWidth="1"/>
    <col min="8" max="8" width="9.28515625" customWidth="1"/>
    <col min="9" max="9" width="26.5703125" customWidth="1"/>
  </cols>
  <sheetData>
    <row r="1" spans="1:9" ht="18.95" thickBot="1">
      <c r="A1" s="146" t="s">
        <v>11</v>
      </c>
      <c r="B1" s="147"/>
      <c r="C1" s="147"/>
      <c r="D1" s="147"/>
      <c r="E1" s="147"/>
      <c r="F1" s="147"/>
      <c r="G1" s="147"/>
      <c r="H1" s="147"/>
      <c r="I1" s="148"/>
    </row>
    <row r="2" spans="1:9" ht="15" thickBot="1">
      <c r="A2" s="143" t="s">
        <v>2</v>
      </c>
      <c r="B2" s="144"/>
      <c r="C2" s="144"/>
      <c r="D2" s="144"/>
      <c r="E2" s="144"/>
      <c r="F2" s="144"/>
      <c r="G2" s="144"/>
      <c r="H2" s="144"/>
      <c r="I2" s="145"/>
    </row>
    <row r="3" spans="1:9" ht="15" thickBot="1">
      <c r="A3" s="80" t="s">
        <v>12</v>
      </c>
      <c r="B3" s="81" t="s">
        <v>13</v>
      </c>
      <c r="C3" s="81" t="s">
        <v>14</v>
      </c>
      <c r="D3" s="82" t="s">
        <v>15</v>
      </c>
      <c r="E3" s="82" t="s">
        <v>16</v>
      </c>
      <c r="F3" s="82" t="s">
        <v>17</v>
      </c>
      <c r="G3" s="83" t="s">
        <v>18</v>
      </c>
      <c r="H3" s="107" t="s">
        <v>1</v>
      </c>
      <c r="I3" s="108" t="s">
        <v>19</v>
      </c>
    </row>
    <row r="4" spans="1:9">
      <c r="A4" s="75">
        <v>1</v>
      </c>
      <c r="B4" s="85">
        <v>3</v>
      </c>
      <c r="C4" s="85" t="s">
        <v>20</v>
      </c>
      <c r="D4" s="55" t="s">
        <v>21</v>
      </c>
      <c r="E4" s="109" t="s">
        <v>22</v>
      </c>
      <c r="F4" s="86">
        <f>CONVERT(G4,"ft^2","us_acre")</f>
        <v>0.21237288787963737</v>
      </c>
      <c r="G4" s="54">
        <v>9251</v>
      </c>
      <c r="H4" s="115">
        <v>14</v>
      </c>
      <c r="I4" s="90"/>
    </row>
    <row r="5" spans="1:9">
      <c r="A5" s="76">
        <v>2</v>
      </c>
      <c r="B5" s="5">
        <v>3</v>
      </c>
      <c r="C5" s="5" t="s">
        <v>20</v>
      </c>
      <c r="D5" s="3" t="s">
        <v>23</v>
      </c>
      <c r="E5" s="4" t="s">
        <v>22</v>
      </c>
      <c r="F5" s="48">
        <f t="shared" ref="F5:F21" si="0">CONVERT(G5,"ft^2","us_acre")</f>
        <v>0.34028789504268347</v>
      </c>
      <c r="G5" s="36">
        <v>14823</v>
      </c>
      <c r="H5" s="116">
        <v>14</v>
      </c>
      <c r="I5" s="91"/>
    </row>
    <row r="6" spans="1:9">
      <c r="A6" s="76">
        <v>3</v>
      </c>
      <c r="B6" s="5">
        <v>3</v>
      </c>
      <c r="C6" s="5" t="s">
        <v>20</v>
      </c>
      <c r="D6" s="3" t="s">
        <v>24</v>
      </c>
      <c r="E6" s="4" t="s">
        <v>22</v>
      </c>
      <c r="F6" s="48">
        <f t="shared" si="0"/>
        <v>0.36815738870670678</v>
      </c>
      <c r="G6" s="36">
        <v>16037</v>
      </c>
      <c r="H6" s="116">
        <v>14</v>
      </c>
      <c r="I6" s="91"/>
    </row>
    <row r="7" spans="1:9">
      <c r="A7" s="76">
        <v>4</v>
      </c>
      <c r="B7" s="5">
        <v>3</v>
      </c>
      <c r="C7" s="5" t="s">
        <v>20</v>
      </c>
      <c r="D7" s="3" t="s">
        <v>25</v>
      </c>
      <c r="E7" s="4" t="s">
        <v>22</v>
      </c>
      <c r="F7" s="48">
        <f t="shared" si="0"/>
        <v>0.13533003719062395</v>
      </c>
      <c r="G7" s="36">
        <v>5895</v>
      </c>
      <c r="H7" s="116">
        <v>14</v>
      </c>
      <c r="I7" s="91"/>
    </row>
    <row r="8" spans="1:9">
      <c r="A8" s="76">
        <v>9</v>
      </c>
      <c r="B8" s="5">
        <v>420</v>
      </c>
      <c r="C8" s="5" t="s">
        <v>26</v>
      </c>
      <c r="D8" s="4" t="s">
        <v>27</v>
      </c>
      <c r="E8" s="4" t="s">
        <v>28</v>
      </c>
      <c r="F8" s="48">
        <f t="shared" si="0"/>
        <v>0.45130673471254901</v>
      </c>
      <c r="G8" s="36">
        <v>19659</v>
      </c>
      <c r="H8" s="116">
        <v>14</v>
      </c>
      <c r="I8" s="91"/>
    </row>
    <row r="9" spans="1:9">
      <c r="A9" s="76">
        <v>10</v>
      </c>
      <c r="B9" s="5">
        <v>420</v>
      </c>
      <c r="C9" s="5" t="s">
        <v>26</v>
      </c>
      <c r="D9" s="4" t="s">
        <v>29</v>
      </c>
      <c r="E9" s="4" t="s">
        <v>30</v>
      </c>
      <c r="F9" s="48">
        <f t="shared" si="0"/>
        <v>0.19559150413301377</v>
      </c>
      <c r="G9" s="36">
        <v>8520</v>
      </c>
      <c r="H9" s="116">
        <v>14</v>
      </c>
      <c r="I9" s="91"/>
    </row>
    <row r="10" spans="1:9">
      <c r="A10" s="76">
        <v>14</v>
      </c>
      <c r="B10" s="5">
        <v>3033</v>
      </c>
      <c r="C10" s="4" t="s">
        <v>31</v>
      </c>
      <c r="D10" s="4" t="s">
        <v>32</v>
      </c>
      <c r="E10" s="4" t="s">
        <v>33</v>
      </c>
      <c r="F10" s="48">
        <f t="shared" si="0"/>
        <v>0.10390224738333573</v>
      </c>
      <c r="G10" s="36">
        <v>4526</v>
      </c>
      <c r="H10" s="116">
        <v>14</v>
      </c>
      <c r="I10" s="91"/>
    </row>
    <row r="11" spans="1:9">
      <c r="A11" s="76">
        <v>15</v>
      </c>
      <c r="B11" s="5">
        <v>3033</v>
      </c>
      <c r="C11" s="4" t="s">
        <v>31</v>
      </c>
      <c r="D11" s="4" t="s">
        <v>32</v>
      </c>
      <c r="E11" s="4" t="s">
        <v>33</v>
      </c>
      <c r="F11" s="48">
        <f t="shared" si="0"/>
        <v>3.1519616804533794E-2</v>
      </c>
      <c r="G11" s="36">
        <v>1373</v>
      </c>
      <c r="H11" s="116">
        <v>14</v>
      </c>
      <c r="I11" s="91"/>
    </row>
    <row r="12" spans="1:9">
      <c r="A12" s="76">
        <v>16</v>
      </c>
      <c r="B12" s="5">
        <v>3033</v>
      </c>
      <c r="C12" s="4" t="s">
        <v>31</v>
      </c>
      <c r="D12" s="4" t="s">
        <v>32</v>
      </c>
      <c r="E12" s="4" t="s">
        <v>33</v>
      </c>
      <c r="F12" s="48">
        <f t="shared" si="0"/>
        <v>0.12056884738340239</v>
      </c>
      <c r="G12" s="36">
        <v>5252</v>
      </c>
      <c r="H12" s="116">
        <v>14</v>
      </c>
      <c r="I12" s="91"/>
    </row>
    <row r="13" spans="1:9">
      <c r="A13" s="76">
        <v>17</v>
      </c>
      <c r="B13" s="5">
        <v>3029</v>
      </c>
      <c r="C13" s="5" t="s">
        <v>34</v>
      </c>
      <c r="D13" s="4" t="s">
        <v>35</v>
      </c>
      <c r="E13" s="4" t="s">
        <v>33</v>
      </c>
      <c r="F13" s="48">
        <f t="shared" si="0"/>
        <v>0.20174391294846539</v>
      </c>
      <c r="G13" s="36">
        <v>8788</v>
      </c>
      <c r="H13" s="116">
        <v>14</v>
      </c>
      <c r="I13" s="91"/>
    </row>
    <row r="14" spans="1:9">
      <c r="A14" s="76">
        <v>18</v>
      </c>
      <c r="B14" s="5">
        <v>3009</v>
      </c>
      <c r="C14" s="5" t="s">
        <v>36</v>
      </c>
      <c r="D14" s="4" t="s">
        <v>37</v>
      </c>
      <c r="E14" s="4" t="s">
        <v>38</v>
      </c>
      <c r="F14" s="48">
        <f t="shared" si="0"/>
        <v>0.11843386969744342</v>
      </c>
      <c r="G14" s="36">
        <v>5159</v>
      </c>
      <c r="H14" s="116">
        <v>14</v>
      </c>
      <c r="I14" s="91"/>
    </row>
    <row r="15" spans="1:9">
      <c r="A15" s="76">
        <v>19</v>
      </c>
      <c r="B15" s="5">
        <v>3038</v>
      </c>
      <c r="C15" s="5" t="s">
        <v>39</v>
      </c>
      <c r="D15" s="4" t="s">
        <v>40</v>
      </c>
      <c r="E15" s="4" t="s">
        <v>41</v>
      </c>
      <c r="F15" s="48">
        <f t="shared" si="0"/>
        <v>3.7694982369296783E-2</v>
      </c>
      <c r="G15" s="36">
        <v>1642</v>
      </c>
      <c r="H15" s="116">
        <v>14</v>
      </c>
      <c r="I15" s="91"/>
    </row>
    <row r="16" spans="1:9">
      <c r="A16" s="76">
        <v>20</v>
      </c>
      <c r="B16" s="5">
        <v>261</v>
      </c>
      <c r="C16" s="5" t="s">
        <v>42</v>
      </c>
      <c r="D16" s="4" t="s">
        <v>43</v>
      </c>
      <c r="E16" s="4" t="s">
        <v>41</v>
      </c>
      <c r="F16" s="48">
        <f t="shared" si="0"/>
        <v>2.4104586776955921E-2</v>
      </c>
      <c r="G16" s="36">
        <v>1050</v>
      </c>
      <c r="H16" s="116">
        <v>14</v>
      </c>
      <c r="I16" s="91"/>
    </row>
    <row r="17" spans="1:9">
      <c r="A17" s="76">
        <v>21</v>
      </c>
      <c r="B17" s="17">
        <v>1</v>
      </c>
      <c r="C17" s="10" t="s">
        <v>44</v>
      </c>
      <c r="D17" s="10" t="s">
        <v>45</v>
      </c>
      <c r="E17" s="4" t="s">
        <v>46</v>
      </c>
      <c r="F17" s="48">
        <f t="shared" si="0"/>
        <v>9.150560275518696E-2</v>
      </c>
      <c r="G17" s="34">
        <v>3986</v>
      </c>
      <c r="H17" s="116">
        <v>14</v>
      </c>
      <c r="I17" s="91"/>
    </row>
    <row r="18" spans="1:9">
      <c r="A18" s="76">
        <v>22</v>
      </c>
      <c r="B18" s="5">
        <v>202</v>
      </c>
      <c r="C18" s="5" t="s">
        <v>47</v>
      </c>
      <c r="D18" s="4" t="s">
        <v>48</v>
      </c>
      <c r="E18" s="4" t="s">
        <v>46</v>
      </c>
      <c r="F18" s="48">
        <f t="shared" si="0"/>
        <v>3.2759281267348665E-2</v>
      </c>
      <c r="G18" s="36">
        <v>1427</v>
      </c>
      <c r="H18" s="116">
        <v>14</v>
      </c>
      <c r="I18" s="91"/>
    </row>
    <row r="19" spans="1:9">
      <c r="A19" s="76">
        <v>23</v>
      </c>
      <c r="B19" s="17">
        <v>202</v>
      </c>
      <c r="C19" s="5" t="s">
        <v>47</v>
      </c>
      <c r="D19" s="8" t="s">
        <v>49</v>
      </c>
      <c r="E19" s="8" t="s">
        <v>50</v>
      </c>
      <c r="F19" s="48">
        <f t="shared" si="0"/>
        <v>0.20156025895397431</v>
      </c>
      <c r="G19" s="36">
        <v>8780</v>
      </c>
      <c r="H19" s="116">
        <v>14</v>
      </c>
      <c r="I19" s="91"/>
    </row>
    <row r="20" spans="1:9">
      <c r="A20" s="76">
        <v>24</v>
      </c>
      <c r="B20" s="5">
        <v>202</v>
      </c>
      <c r="C20" s="5" t="s">
        <v>47</v>
      </c>
      <c r="D20" s="8" t="s">
        <v>49</v>
      </c>
      <c r="E20" s="8" t="s">
        <v>50</v>
      </c>
      <c r="F20" s="48">
        <f t="shared" si="0"/>
        <v>0.1148755735541785</v>
      </c>
      <c r="G20" s="36">
        <v>5004</v>
      </c>
      <c r="H20" s="116">
        <v>14</v>
      </c>
      <c r="I20" s="91"/>
    </row>
    <row r="21" spans="1:9" ht="15" thickBot="1">
      <c r="A21" s="77">
        <v>25</v>
      </c>
      <c r="B21" s="87">
        <v>322</v>
      </c>
      <c r="C21" s="87" t="s">
        <v>51</v>
      </c>
      <c r="D21" s="64" t="s">
        <v>44</v>
      </c>
      <c r="E21" s="64" t="s">
        <v>46</v>
      </c>
      <c r="F21" s="88">
        <f t="shared" si="0"/>
        <v>0.10218049118498172</v>
      </c>
      <c r="G21" s="89">
        <v>4451</v>
      </c>
      <c r="H21" s="132">
        <v>14</v>
      </c>
      <c r="I21" s="93"/>
    </row>
    <row r="22" spans="1:9" ht="15" thickBot="1">
      <c r="A22" s="143" t="s">
        <v>3</v>
      </c>
      <c r="B22" s="144"/>
      <c r="C22" s="144"/>
      <c r="D22" s="144"/>
      <c r="E22" s="144"/>
      <c r="F22" s="144"/>
      <c r="G22" s="144"/>
      <c r="H22" s="144"/>
      <c r="I22" s="145"/>
    </row>
    <row r="23" spans="1:9" ht="15">
      <c r="A23" s="110" t="s">
        <v>12</v>
      </c>
      <c r="B23" s="111" t="s">
        <v>13</v>
      </c>
      <c r="C23" s="112" t="s">
        <v>52</v>
      </c>
      <c r="D23" s="112" t="s">
        <v>53</v>
      </c>
      <c r="E23" s="112" t="s">
        <v>53</v>
      </c>
      <c r="F23" s="112" t="s">
        <v>17</v>
      </c>
      <c r="G23" s="113" t="s">
        <v>18</v>
      </c>
      <c r="H23" s="114" t="s">
        <v>1</v>
      </c>
      <c r="I23" s="114" t="s">
        <v>19</v>
      </c>
    </row>
    <row r="24" spans="1:9" ht="30.75">
      <c r="A24" s="177">
        <v>1</v>
      </c>
      <c r="B24" s="178">
        <v>1020</v>
      </c>
      <c r="C24" s="179" t="s">
        <v>54</v>
      </c>
      <c r="D24" s="179" t="s">
        <v>55</v>
      </c>
      <c r="E24" s="179" t="s">
        <v>56</v>
      </c>
      <c r="F24" s="180">
        <f t="shared" ref="F24:F32" si="1">CONVERT(G24,"ft^2","us_acre")</f>
        <v>0.36868539394086869</v>
      </c>
      <c r="G24" s="181">
        <v>16060</v>
      </c>
      <c r="H24" s="182">
        <v>14</v>
      </c>
      <c r="I24" s="183" t="s">
        <v>57</v>
      </c>
    </row>
    <row r="25" spans="1:9" ht="30.75">
      <c r="A25" s="184">
        <v>7</v>
      </c>
      <c r="B25" s="6">
        <v>2006</v>
      </c>
      <c r="C25" s="3" t="s">
        <v>58</v>
      </c>
      <c r="D25" s="3" t="s">
        <v>59</v>
      </c>
      <c r="E25" s="3" t="s">
        <v>60</v>
      </c>
      <c r="F25" s="7">
        <f t="shared" si="1"/>
        <v>1.1961155093711755</v>
      </c>
      <c r="G25" s="33">
        <v>52103</v>
      </c>
      <c r="H25" s="116">
        <v>14</v>
      </c>
      <c r="I25" s="185" t="s">
        <v>61</v>
      </c>
    </row>
    <row r="26" spans="1:9" ht="15">
      <c r="A26" s="184">
        <v>16</v>
      </c>
      <c r="B26" s="8" t="s">
        <v>62</v>
      </c>
      <c r="C26" s="8" t="s">
        <v>63</v>
      </c>
      <c r="D26" s="8" t="s">
        <v>64</v>
      </c>
      <c r="E26" s="8" t="s">
        <v>65</v>
      </c>
      <c r="F26" s="7">
        <f t="shared" si="1"/>
        <v>0.12963676336140009</v>
      </c>
      <c r="G26" s="34">
        <v>5647</v>
      </c>
      <c r="H26" s="117">
        <v>14</v>
      </c>
      <c r="I26" s="186"/>
    </row>
    <row r="27" spans="1:9" ht="15">
      <c r="A27" s="184">
        <v>17</v>
      </c>
      <c r="B27" s="8" t="s">
        <v>62</v>
      </c>
      <c r="C27" s="8" t="s">
        <v>63</v>
      </c>
      <c r="D27" s="8" t="s">
        <v>64</v>
      </c>
      <c r="E27" s="8" t="s">
        <v>65</v>
      </c>
      <c r="F27" s="7">
        <f t="shared" si="1"/>
        <v>7.1762798347394491E-2</v>
      </c>
      <c r="G27" s="34">
        <v>3126</v>
      </c>
      <c r="H27" s="117">
        <v>14</v>
      </c>
      <c r="I27" s="186"/>
    </row>
    <row r="28" spans="1:9" ht="15">
      <c r="A28" s="184">
        <v>18</v>
      </c>
      <c r="B28" s="8" t="s">
        <v>62</v>
      </c>
      <c r="C28" s="8" t="s">
        <v>63</v>
      </c>
      <c r="D28" s="8" t="s">
        <v>64</v>
      </c>
      <c r="E28" s="8" t="s">
        <v>65</v>
      </c>
      <c r="F28" s="7">
        <f t="shared" si="1"/>
        <v>3.5009042699864559E-2</v>
      </c>
      <c r="G28" s="34">
        <v>1525</v>
      </c>
      <c r="H28" s="117">
        <v>14</v>
      </c>
      <c r="I28" s="186"/>
    </row>
    <row r="29" spans="1:9" ht="15">
      <c r="A29" s="184">
        <v>19</v>
      </c>
      <c r="B29" s="8" t="s">
        <v>62</v>
      </c>
      <c r="C29" s="8" t="s">
        <v>63</v>
      </c>
      <c r="D29" s="8" t="s">
        <v>64</v>
      </c>
      <c r="E29" s="8" t="s">
        <v>65</v>
      </c>
      <c r="F29" s="7">
        <f t="shared" si="1"/>
        <v>0.19315808870600681</v>
      </c>
      <c r="G29" s="34">
        <v>8414</v>
      </c>
      <c r="H29" s="117">
        <v>14</v>
      </c>
      <c r="I29" s="186"/>
    </row>
    <row r="30" spans="1:9" ht="15">
      <c r="A30" s="184">
        <v>20</v>
      </c>
      <c r="B30" s="8" t="s">
        <v>62</v>
      </c>
      <c r="C30" s="8" t="s">
        <v>63</v>
      </c>
      <c r="D30" s="8" t="s">
        <v>64</v>
      </c>
      <c r="E30" s="8" t="s">
        <v>65</v>
      </c>
      <c r="F30" s="7">
        <f t="shared" si="1"/>
        <v>9.2538656474199357E-2</v>
      </c>
      <c r="G30" s="34">
        <v>4031</v>
      </c>
      <c r="H30" s="117">
        <v>14</v>
      </c>
      <c r="I30" s="186"/>
    </row>
    <row r="31" spans="1:9" ht="15">
      <c r="A31" s="184">
        <v>21</v>
      </c>
      <c r="B31" s="8" t="s">
        <v>62</v>
      </c>
      <c r="C31" s="8" t="s">
        <v>63</v>
      </c>
      <c r="D31" s="8" t="s">
        <v>64</v>
      </c>
      <c r="E31" s="8" t="s">
        <v>65</v>
      </c>
      <c r="F31" s="7">
        <f t="shared" si="1"/>
        <v>0.19965484876112918</v>
      </c>
      <c r="G31" s="34">
        <v>8697</v>
      </c>
      <c r="H31" s="117">
        <v>14</v>
      </c>
      <c r="I31" s="186"/>
    </row>
    <row r="32" spans="1:9" ht="15">
      <c r="A32" s="193">
        <v>22</v>
      </c>
      <c r="B32" s="187">
        <v>3001</v>
      </c>
      <c r="C32" s="187" t="s">
        <v>66</v>
      </c>
      <c r="D32" s="187" t="s">
        <v>67</v>
      </c>
      <c r="E32" s="187" t="s">
        <v>68</v>
      </c>
      <c r="F32" s="194">
        <f t="shared" si="1"/>
        <v>7.7961120661468861E-2</v>
      </c>
      <c r="G32" s="188">
        <v>3396</v>
      </c>
      <c r="H32" s="263">
        <v>14</v>
      </c>
      <c r="I32" s="189"/>
    </row>
    <row r="33" spans="1:9" ht="15">
      <c r="A33" s="20"/>
      <c r="B33" s="21"/>
      <c r="C33" s="20"/>
      <c r="D33" s="20"/>
      <c r="E33" s="22"/>
      <c r="F33" s="23"/>
      <c r="G33" s="20"/>
      <c r="H33" s="39"/>
      <c r="I33" s="23"/>
    </row>
    <row r="34" spans="1:9">
      <c r="A34" s="24"/>
      <c r="B34" s="25"/>
      <c r="C34" s="24"/>
      <c r="D34" s="58"/>
      <c r="E34" s="59" t="s">
        <v>69</v>
      </c>
      <c r="F34" s="60" t="s">
        <v>70</v>
      </c>
      <c r="G34" s="24"/>
      <c r="H34" s="40"/>
      <c r="I34" s="12"/>
    </row>
    <row r="35" spans="1:9" ht="15" thickBot="1">
      <c r="A35" s="24"/>
      <c r="B35" s="25"/>
      <c r="C35" s="24"/>
      <c r="D35" s="63" t="s">
        <v>71</v>
      </c>
      <c r="E35" s="61">
        <f>SUM(F4:F21,F24:F32)</f>
        <v>5.2484179410678253</v>
      </c>
      <c r="F35" s="62">
        <f>E35*14</f>
        <v>73.477851174949549</v>
      </c>
      <c r="G35" s="24"/>
      <c r="H35" s="40"/>
      <c r="I35" s="12"/>
    </row>
    <row r="36" spans="1:9">
      <c r="A36" s="24"/>
      <c r="B36" s="25"/>
      <c r="C36" s="24"/>
      <c r="D36" s="24"/>
      <c r="E36" s="26"/>
      <c r="F36" s="12"/>
      <c r="G36" s="24"/>
      <c r="H36" s="40"/>
      <c r="I36" s="12"/>
    </row>
    <row r="37" spans="1:9">
      <c r="B37" s="2"/>
      <c r="H37" s="38"/>
    </row>
    <row r="38" spans="1:9">
      <c r="A38" s="1"/>
      <c r="B38" s="14"/>
      <c r="C38" s="1"/>
      <c r="D38" s="1"/>
      <c r="E38" s="1"/>
      <c r="F38" s="1"/>
      <c r="G38" s="1"/>
      <c r="H38" s="41"/>
      <c r="I38" s="1"/>
    </row>
    <row r="39" spans="1:9">
      <c r="A39" s="27"/>
      <c r="B39" s="28"/>
      <c r="C39" s="27"/>
      <c r="D39" s="27"/>
      <c r="E39" s="29"/>
      <c r="F39" s="30"/>
      <c r="G39" s="27"/>
      <c r="H39" s="42"/>
      <c r="I39" s="30"/>
    </row>
    <row r="40" spans="1:9" ht="15"/>
  </sheetData>
  <protectedRanges>
    <protectedRange sqref="B4:E7" name="Range1_3"/>
    <protectedRange sqref="G4:G7" name="Range2_3"/>
    <protectedRange sqref="B8:E9" name="Range1_4"/>
    <protectedRange sqref="G8:G9" name="Range2_4"/>
    <protectedRange sqref="B10:E21" name="Range1_5"/>
    <protectedRange sqref="G10:G21" name="Range2_5"/>
    <protectedRange sqref="B24:E24" name="Range1_6"/>
    <protectedRange sqref="G24:I24" name="Range2_6"/>
    <protectedRange sqref="B25:E25" name="Range1_7"/>
    <protectedRange sqref="G25:I25" name="Range2_7"/>
    <protectedRange sqref="B26:E32" name="Range1_8"/>
    <protectedRange sqref="G26:I32" name="Range2_8"/>
  </protectedRanges>
  <mergeCells count="3">
    <mergeCell ref="A22:I22"/>
    <mergeCell ref="A2:I2"/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014B8-FE43-48B3-9BEE-0CA4FB84303B}">
  <dimension ref="A1:K26"/>
  <sheetViews>
    <sheetView workbookViewId="0">
      <selection activeCell="A13" sqref="A13:A23"/>
    </sheetView>
  </sheetViews>
  <sheetFormatPr defaultRowHeight="15"/>
  <cols>
    <col min="1" max="1" width="8.7109375" customWidth="1"/>
    <col min="2" max="2" width="6.7109375" customWidth="1"/>
    <col min="3" max="3" width="21.7109375" customWidth="1"/>
    <col min="4" max="4" width="40.7109375" customWidth="1"/>
    <col min="5" max="5" width="20.7109375" customWidth="1"/>
    <col min="6" max="6" width="15" customWidth="1"/>
    <col min="7" max="8" width="10.7109375" customWidth="1"/>
    <col min="9" max="9" width="29.85546875" customWidth="1"/>
  </cols>
  <sheetData>
    <row r="1" spans="1:11" ht="18.95" thickBot="1">
      <c r="A1" s="152" t="s">
        <v>72</v>
      </c>
      <c r="B1" s="153"/>
      <c r="C1" s="153"/>
      <c r="D1" s="153"/>
      <c r="E1" s="153"/>
      <c r="F1" s="153"/>
      <c r="G1" s="153"/>
      <c r="H1" s="153"/>
      <c r="I1" s="153"/>
    </row>
    <row r="2" spans="1:11" thickBot="1">
      <c r="A2" s="143" t="s">
        <v>2</v>
      </c>
      <c r="B2" s="144"/>
      <c r="C2" s="144"/>
      <c r="D2" s="144"/>
      <c r="E2" s="144"/>
      <c r="F2" s="144"/>
      <c r="G2" s="144"/>
      <c r="H2" s="144"/>
      <c r="I2" s="145"/>
    </row>
    <row r="3" spans="1:11" thickBot="1">
      <c r="A3" s="50" t="s">
        <v>12</v>
      </c>
      <c r="B3" s="51" t="s">
        <v>13</v>
      </c>
      <c r="C3" s="51" t="s">
        <v>14</v>
      </c>
      <c r="D3" s="52" t="s">
        <v>15</v>
      </c>
      <c r="E3" s="52" t="s">
        <v>16</v>
      </c>
      <c r="F3" s="52" t="s">
        <v>17</v>
      </c>
      <c r="G3" s="79" t="s">
        <v>18</v>
      </c>
      <c r="H3" s="79" t="s">
        <v>73</v>
      </c>
      <c r="I3" s="96" t="s">
        <v>19</v>
      </c>
    </row>
    <row r="4" spans="1:11" ht="14.45">
      <c r="A4" s="133">
        <v>6</v>
      </c>
      <c r="B4" s="78">
        <v>252</v>
      </c>
      <c r="C4" s="15" t="s">
        <v>74</v>
      </c>
      <c r="D4" s="78" t="s">
        <v>75</v>
      </c>
      <c r="E4" s="78" t="s">
        <v>76</v>
      </c>
      <c r="F4" s="32">
        <f t="shared" ref="F4:F9" si="0">CONVERT(G4,"ft^2","us_acre")</f>
        <v>0.12160190110241478</v>
      </c>
      <c r="G4" s="37">
        <v>5297</v>
      </c>
      <c r="H4" s="94">
        <v>7</v>
      </c>
      <c r="I4" s="95"/>
    </row>
    <row r="5" spans="1:11" ht="14.45">
      <c r="A5" s="76">
        <v>7</v>
      </c>
      <c r="B5" s="5">
        <v>1</v>
      </c>
      <c r="C5" s="5" t="s">
        <v>77</v>
      </c>
      <c r="D5" s="4" t="s">
        <v>78</v>
      </c>
      <c r="E5" s="4" t="s">
        <v>79</v>
      </c>
      <c r="F5" s="48">
        <v>0.01</v>
      </c>
      <c r="G5" s="36">
        <v>153</v>
      </c>
      <c r="H5" s="84">
        <v>7</v>
      </c>
      <c r="I5" s="91"/>
    </row>
    <row r="6" spans="1:11" ht="14.45">
      <c r="A6" s="76">
        <v>8</v>
      </c>
      <c r="B6" s="5">
        <v>2019</v>
      </c>
      <c r="C6" s="5" t="s">
        <v>80</v>
      </c>
      <c r="D6" s="4" t="s">
        <v>81</v>
      </c>
      <c r="E6" s="4" t="s">
        <v>79</v>
      </c>
      <c r="F6" s="48">
        <f t="shared" si="0"/>
        <v>8.9485408815784942E-2</v>
      </c>
      <c r="G6" s="36">
        <v>3898</v>
      </c>
      <c r="H6" s="84">
        <v>7</v>
      </c>
      <c r="I6" s="91"/>
    </row>
    <row r="7" spans="1:11" ht="14.45">
      <c r="A7" s="76">
        <v>11</v>
      </c>
      <c r="B7" s="5">
        <v>291</v>
      </c>
      <c r="C7" s="5" t="s">
        <v>82</v>
      </c>
      <c r="D7" s="4" t="s">
        <v>83</v>
      </c>
      <c r="E7" s="4" t="s">
        <v>84</v>
      </c>
      <c r="F7" s="48">
        <f t="shared" si="0"/>
        <v>1.131767741051359E-2</v>
      </c>
      <c r="G7" s="36">
        <v>493</v>
      </c>
      <c r="H7" s="84">
        <v>7</v>
      </c>
      <c r="I7" s="91"/>
    </row>
    <row r="8" spans="1:11" ht="14.45">
      <c r="A8" s="76">
        <v>12</v>
      </c>
      <c r="B8" s="5">
        <v>13</v>
      </c>
      <c r="C8" s="5" t="s">
        <v>85</v>
      </c>
      <c r="D8" s="4" t="s">
        <v>86</v>
      </c>
      <c r="E8" s="4" t="s">
        <v>87</v>
      </c>
      <c r="F8" s="48">
        <f t="shared" si="0"/>
        <v>3.3975988980852155E-2</v>
      </c>
      <c r="G8" s="36">
        <v>1480</v>
      </c>
      <c r="H8" s="84">
        <v>7</v>
      </c>
      <c r="I8" s="91"/>
    </row>
    <row r="9" spans="1:11" ht="14.45">
      <c r="A9" s="76">
        <v>13</v>
      </c>
      <c r="B9" s="5">
        <v>3033</v>
      </c>
      <c r="C9" s="4" t="s">
        <v>31</v>
      </c>
      <c r="D9" s="4" t="s">
        <v>88</v>
      </c>
      <c r="E9" s="4" t="s">
        <v>33</v>
      </c>
      <c r="F9" s="48">
        <f t="shared" si="0"/>
        <v>0.34719787658541085</v>
      </c>
      <c r="G9" s="36">
        <v>15124</v>
      </c>
      <c r="H9" s="84">
        <v>7</v>
      </c>
      <c r="I9" s="91"/>
    </row>
    <row r="10" spans="1:11" thickBot="1">
      <c r="A10" s="77">
        <v>26</v>
      </c>
      <c r="B10" s="87">
        <v>322</v>
      </c>
      <c r="C10" s="87" t="s">
        <v>51</v>
      </c>
      <c r="D10" s="64" t="s">
        <v>44</v>
      </c>
      <c r="E10" s="64" t="s">
        <v>46</v>
      </c>
      <c r="F10" s="88">
        <f>CONVERT(G10,"ft^2","us_acre")</f>
        <v>0.2749989000011</v>
      </c>
      <c r="G10" s="89">
        <v>11979</v>
      </c>
      <c r="H10" s="92">
        <v>7</v>
      </c>
      <c r="I10" s="93"/>
    </row>
    <row r="11" spans="1:11" thickBot="1">
      <c r="A11" s="149" t="s">
        <v>3</v>
      </c>
      <c r="B11" s="150"/>
      <c r="C11" s="150"/>
      <c r="D11" s="150"/>
      <c r="E11" s="150"/>
      <c r="F11" s="150"/>
      <c r="G11" s="150"/>
      <c r="H11" s="150"/>
      <c r="I11" s="151"/>
      <c r="J11" s="97"/>
      <c r="K11" s="49"/>
    </row>
    <row r="12" spans="1:11">
      <c r="A12" s="101" t="s">
        <v>12</v>
      </c>
      <c r="B12" s="102" t="s">
        <v>13</v>
      </c>
      <c r="C12" s="102" t="s">
        <v>52</v>
      </c>
      <c r="D12" s="102" t="s">
        <v>89</v>
      </c>
      <c r="E12" s="102" t="s">
        <v>53</v>
      </c>
      <c r="F12" s="102" t="s">
        <v>17</v>
      </c>
      <c r="G12" s="103" t="s">
        <v>18</v>
      </c>
      <c r="H12" s="103" t="s">
        <v>73</v>
      </c>
      <c r="I12" s="104" t="s">
        <v>19</v>
      </c>
      <c r="J12" s="98"/>
      <c r="K12" s="49"/>
    </row>
    <row r="13" spans="1:11" ht="30.75">
      <c r="A13" s="258">
        <v>5</v>
      </c>
      <c r="B13" s="259">
        <v>320</v>
      </c>
      <c r="C13" s="259" t="s">
        <v>90</v>
      </c>
      <c r="D13" s="259" t="s">
        <v>91</v>
      </c>
      <c r="E13" s="259" t="s">
        <v>56</v>
      </c>
      <c r="F13" s="259">
        <v>0.16</v>
      </c>
      <c r="G13" s="260">
        <v>6872</v>
      </c>
      <c r="H13" s="261">
        <v>7</v>
      </c>
      <c r="I13" s="262" t="s">
        <v>92</v>
      </c>
      <c r="J13" s="9"/>
      <c r="K13" s="49"/>
    </row>
    <row r="14" spans="1:11" ht="30.75">
      <c r="A14" s="251">
        <v>9</v>
      </c>
      <c r="B14" s="233">
        <v>8018</v>
      </c>
      <c r="C14" s="233" t="s">
        <v>93</v>
      </c>
      <c r="D14" s="233" t="s">
        <v>94</v>
      </c>
      <c r="E14" s="233" t="s">
        <v>68</v>
      </c>
      <c r="F14" s="233">
        <v>0.12</v>
      </c>
      <c r="G14" s="237">
        <v>5248</v>
      </c>
      <c r="H14" s="235">
        <v>7</v>
      </c>
      <c r="I14" s="252" t="s">
        <v>95</v>
      </c>
      <c r="J14" s="99"/>
      <c r="K14" s="49"/>
    </row>
    <row r="15" spans="1:11" ht="30.75">
      <c r="A15" s="251">
        <v>10</v>
      </c>
      <c r="B15" s="233">
        <v>8018</v>
      </c>
      <c r="C15" s="233" t="s">
        <v>93</v>
      </c>
      <c r="D15" s="233" t="s">
        <v>94</v>
      </c>
      <c r="E15" s="233" t="s">
        <v>68</v>
      </c>
      <c r="F15" s="233">
        <v>0.11</v>
      </c>
      <c r="G15" s="237">
        <v>4932</v>
      </c>
      <c r="H15" s="235">
        <v>7</v>
      </c>
      <c r="I15" s="252" t="s">
        <v>96</v>
      </c>
      <c r="J15" s="99"/>
      <c r="K15" s="49"/>
    </row>
    <row r="16" spans="1:11" ht="30.75">
      <c r="A16" s="251">
        <v>11</v>
      </c>
      <c r="B16" s="233">
        <v>8018</v>
      </c>
      <c r="C16" s="233" t="s">
        <v>93</v>
      </c>
      <c r="D16" s="233" t="s">
        <v>94</v>
      </c>
      <c r="E16" s="233" t="s">
        <v>68</v>
      </c>
      <c r="F16" s="233">
        <v>0.14000000000000001</v>
      </c>
      <c r="G16" s="237">
        <v>6245</v>
      </c>
      <c r="H16" s="235">
        <v>7</v>
      </c>
      <c r="I16" s="252" t="s">
        <v>97</v>
      </c>
      <c r="J16" s="99"/>
      <c r="K16" s="49"/>
    </row>
    <row r="17" spans="1:11" ht="30.75">
      <c r="A17" s="251">
        <v>12</v>
      </c>
      <c r="B17" s="233">
        <v>8018</v>
      </c>
      <c r="C17" s="233" t="s">
        <v>93</v>
      </c>
      <c r="D17" s="233" t="s">
        <v>94</v>
      </c>
      <c r="E17" s="233" t="s">
        <v>68</v>
      </c>
      <c r="F17" s="233">
        <v>0.09</v>
      </c>
      <c r="G17" s="237">
        <v>4038</v>
      </c>
      <c r="H17" s="235">
        <v>7</v>
      </c>
      <c r="I17" s="252" t="s">
        <v>98</v>
      </c>
      <c r="J17" s="99"/>
      <c r="K17" s="49"/>
    </row>
    <row r="18" spans="1:11">
      <c r="A18" s="251">
        <v>13</v>
      </c>
      <c r="B18" s="238">
        <v>322</v>
      </c>
      <c r="C18" s="238" t="s">
        <v>99</v>
      </c>
      <c r="D18" s="233" t="s">
        <v>100</v>
      </c>
      <c r="E18" s="233" t="s">
        <v>38</v>
      </c>
      <c r="F18" s="233">
        <v>0.5</v>
      </c>
      <c r="G18" s="234">
        <v>21987</v>
      </c>
      <c r="H18" s="235">
        <v>7</v>
      </c>
      <c r="I18" s="253"/>
      <c r="J18" s="9"/>
      <c r="K18" s="49"/>
    </row>
    <row r="19" spans="1:11">
      <c r="A19" s="251">
        <v>14</v>
      </c>
      <c r="B19" s="238">
        <v>322</v>
      </c>
      <c r="C19" s="238" t="s">
        <v>101</v>
      </c>
      <c r="D19" s="233" t="s">
        <v>102</v>
      </c>
      <c r="E19" s="233" t="s">
        <v>38</v>
      </c>
      <c r="F19" s="233">
        <v>0.43</v>
      </c>
      <c r="G19" s="234">
        <v>18937</v>
      </c>
      <c r="H19" s="235">
        <v>7</v>
      </c>
      <c r="I19" s="253"/>
      <c r="J19" s="9"/>
      <c r="K19" s="49"/>
    </row>
    <row r="20" spans="1:11">
      <c r="A20" s="251">
        <v>23</v>
      </c>
      <c r="B20" s="238">
        <v>322</v>
      </c>
      <c r="C20" s="238" t="s">
        <v>103</v>
      </c>
      <c r="D20" s="238" t="s">
        <v>102</v>
      </c>
      <c r="E20" s="238" t="s">
        <v>38</v>
      </c>
      <c r="F20" s="233">
        <v>0.59</v>
      </c>
      <c r="G20" s="234">
        <v>25791</v>
      </c>
      <c r="H20" s="235">
        <v>7</v>
      </c>
      <c r="I20" s="253"/>
      <c r="J20" s="43"/>
      <c r="K20" s="49"/>
    </row>
    <row r="21" spans="1:11">
      <c r="A21" s="251">
        <v>34</v>
      </c>
      <c r="B21" s="238">
        <v>13</v>
      </c>
      <c r="C21" s="238" t="s">
        <v>44</v>
      </c>
      <c r="D21" s="238" t="s">
        <v>104</v>
      </c>
      <c r="E21" s="238" t="s">
        <v>105</v>
      </c>
      <c r="F21" s="233">
        <v>0.14000000000000001</v>
      </c>
      <c r="G21" s="234">
        <v>6242</v>
      </c>
      <c r="H21" s="235">
        <v>7</v>
      </c>
      <c r="I21" s="253" t="s">
        <v>106</v>
      </c>
      <c r="J21" s="43"/>
      <c r="K21" s="49"/>
    </row>
    <row r="22" spans="1:11" s="47" customFormat="1" ht="30.75">
      <c r="A22" s="255">
        <v>35</v>
      </c>
      <c r="B22" s="239">
        <v>3010</v>
      </c>
      <c r="C22" s="239" t="s">
        <v>107</v>
      </c>
      <c r="D22" s="233" t="s">
        <v>37</v>
      </c>
      <c r="E22" s="239" t="s">
        <v>38</v>
      </c>
      <c r="F22" s="241">
        <v>0.3</v>
      </c>
      <c r="G22" s="231">
        <v>13272</v>
      </c>
      <c r="H22" s="235">
        <v>7</v>
      </c>
      <c r="I22" s="254" t="s">
        <v>108</v>
      </c>
      <c r="J22" s="100"/>
      <c r="K22" s="69"/>
    </row>
    <row r="23" spans="1:11" ht="30.75">
      <c r="A23" s="173">
        <v>36</v>
      </c>
      <c r="B23" s="174">
        <v>322</v>
      </c>
      <c r="C23" s="174" t="s">
        <v>102</v>
      </c>
      <c r="D23" s="175" t="s">
        <v>46</v>
      </c>
      <c r="E23" s="175" t="s">
        <v>46</v>
      </c>
      <c r="F23" s="174">
        <v>0.72</v>
      </c>
      <c r="G23" s="176">
        <v>31523</v>
      </c>
      <c r="H23" s="256">
        <v>7</v>
      </c>
      <c r="I23" s="257" t="s">
        <v>109</v>
      </c>
    </row>
    <row r="25" spans="1:11">
      <c r="D25" s="58"/>
      <c r="E25" s="59" t="s">
        <v>69</v>
      </c>
      <c r="F25" s="60" t="s">
        <v>70</v>
      </c>
    </row>
    <row r="26" spans="1:11">
      <c r="D26" s="63" t="s">
        <v>71</v>
      </c>
      <c r="E26" s="61">
        <f>SUM(F4:F10,F13:F23)</f>
        <v>4.1885777528960757</v>
      </c>
      <c r="F26" s="62">
        <f>E26*7</f>
        <v>29.320044270272529</v>
      </c>
    </row>
  </sheetData>
  <protectedRanges>
    <protectedRange sqref="B4:E6" name="Range1_3"/>
    <protectedRange sqref="G4:H6" name="Range2_3"/>
    <protectedRange sqref="B7:E9" name="Range1_4"/>
    <protectedRange sqref="G7:H9" name="Range2_4"/>
    <protectedRange sqref="B10:E10" name="Range1_5"/>
    <protectedRange sqref="G10:H10" name="Range2_5"/>
  </protectedRanges>
  <mergeCells count="3">
    <mergeCell ref="A11:I11"/>
    <mergeCell ref="A2:I2"/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3720D-861C-4717-B5E5-B770A48BAB0D}">
  <dimension ref="A1:J29"/>
  <sheetViews>
    <sheetView topLeftCell="A4" workbookViewId="0">
      <selection activeCell="A7" sqref="A7:A22"/>
    </sheetView>
  </sheetViews>
  <sheetFormatPr defaultRowHeight="15"/>
  <cols>
    <col min="2" max="2" width="6.7109375" customWidth="1"/>
    <col min="3" max="3" width="21.7109375" customWidth="1"/>
    <col min="4" max="4" width="40.7109375" customWidth="1"/>
    <col min="5" max="5" width="20.7109375" customWidth="1"/>
    <col min="6" max="6" width="14.42578125" customWidth="1"/>
    <col min="7" max="8" width="9.85546875" customWidth="1"/>
    <col min="9" max="9" width="48.85546875" customWidth="1"/>
  </cols>
  <sheetData>
    <row r="1" spans="1:10" ht="18.600000000000001" customHeight="1">
      <c r="A1" s="205" t="s">
        <v>110</v>
      </c>
      <c r="B1" s="206"/>
      <c r="C1" s="206"/>
      <c r="D1" s="206"/>
      <c r="E1" s="206"/>
      <c r="F1" s="206"/>
      <c r="G1" s="206"/>
      <c r="H1" s="206"/>
      <c r="I1" s="207"/>
    </row>
    <row r="2" spans="1:10">
      <c r="A2" s="202" t="s">
        <v>2</v>
      </c>
      <c r="B2" s="203"/>
      <c r="C2" s="203"/>
      <c r="D2" s="203"/>
      <c r="E2" s="203"/>
      <c r="F2" s="203"/>
      <c r="G2" s="203"/>
      <c r="H2" s="203"/>
      <c r="I2" s="204"/>
    </row>
    <row r="3" spans="1:10" ht="30.75">
      <c r="A3" s="208" t="s">
        <v>12</v>
      </c>
      <c r="B3" s="209" t="s">
        <v>13</v>
      </c>
      <c r="C3" s="209" t="s">
        <v>14</v>
      </c>
      <c r="D3" s="210" t="s">
        <v>15</v>
      </c>
      <c r="E3" s="210" t="s">
        <v>16</v>
      </c>
      <c r="F3" s="210" t="s">
        <v>17</v>
      </c>
      <c r="G3" s="211" t="s">
        <v>18</v>
      </c>
      <c r="H3" s="211" t="s">
        <v>73</v>
      </c>
      <c r="I3" s="212" t="s">
        <v>19</v>
      </c>
    </row>
    <row r="4" spans="1:10">
      <c r="A4" s="213">
        <v>5</v>
      </c>
      <c r="B4" s="214">
        <v>252</v>
      </c>
      <c r="C4" s="215" t="s">
        <v>74</v>
      </c>
      <c r="D4" s="214" t="s">
        <v>75</v>
      </c>
      <c r="E4" s="214" t="s">
        <v>76</v>
      </c>
      <c r="F4" s="216">
        <v>0.03</v>
      </c>
      <c r="G4" s="217">
        <v>1448</v>
      </c>
      <c r="H4" s="218">
        <v>3</v>
      </c>
      <c r="I4" s="219"/>
      <c r="J4" s="1"/>
    </row>
    <row r="5" spans="1:10">
      <c r="A5" s="202" t="s">
        <v>111</v>
      </c>
      <c r="B5" s="203"/>
      <c r="C5" s="203"/>
      <c r="D5" s="203"/>
      <c r="E5" s="203"/>
      <c r="F5" s="203"/>
      <c r="G5" s="203"/>
      <c r="H5" s="203"/>
      <c r="I5" s="204"/>
      <c r="J5" s="53"/>
    </row>
    <row r="6" spans="1:10" ht="30.75">
      <c r="A6" s="110" t="s">
        <v>12</v>
      </c>
      <c r="B6" s="111" t="s">
        <v>13</v>
      </c>
      <c r="C6" s="112" t="s">
        <v>52</v>
      </c>
      <c r="D6" s="112" t="s">
        <v>15</v>
      </c>
      <c r="E6" s="112" t="s">
        <v>53</v>
      </c>
      <c r="F6" s="112" t="s">
        <v>17</v>
      </c>
      <c r="G6" s="113" t="s">
        <v>18</v>
      </c>
      <c r="H6" s="220" t="s">
        <v>73</v>
      </c>
      <c r="I6" s="114" t="s">
        <v>19</v>
      </c>
    </row>
    <row r="7" spans="1:10">
      <c r="A7" s="177">
        <v>2</v>
      </c>
      <c r="B7" s="190">
        <v>1006</v>
      </c>
      <c r="C7" s="179" t="s">
        <v>112</v>
      </c>
      <c r="D7" s="179" t="s">
        <v>113</v>
      </c>
      <c r="E7" s="179" t="s">
        <v>114</v>
      </c>
      <c r="F7" s="180">
        <v>0.27864902314161044</v>
      </c>
      <c r="G7" s="191">
        <v>12138</v>
      </c>
      <c r="H7" s="192">
        <v>3</v>
      </c>
      <c r="I7" s="183" t="s">
        <v>115</v>
      </c>
    </row>
    <row r="8" spans="1:10">
      <c r="A8" s="184">
        <v>3</v>
      </c>
      <c r="B8" s="74">
        <v>1006</v>
      </c>
      <c r="C8" s="3" t="s">
        <v>112</v>
      </c>
      <c r="D8" s="3" t="s">
        <v>116</v>
      </c>
      <c r="E8" s="3" t="s">
        <v>114</v>
      </c>
      <c r="F8" s="7">
        <v>0.30325865840341687</v>
      </c>
      <c r="G8" s="34">
        <v>13210</v>
      </c>
      <c r="H8" s="71">
        <v>3</v>
      </c>
      <c r="I8" s="185" t="s">
        <v>117</v>
      </c>
    </row>
    <row r="9" spans="1:10">
      <c r="A9" s="184">
        <v>4</v>
      </c>
      <c r="B9" s="74">
        <v>1006</v>
      </c>
      <c r="C9" s="3" t="s">
        <v>112</v>
      </c>
      <c r="D9" s="3" t="s">
        <v>42</v>
      </c>
      <c r="E9" s="3" t="s">
        <v>114</v>
      </c>
      <c r="F9" s="7">
        <v>0.60548426308782144</v>
      </c>
      <c r="G9" s="34">
        <v>26375</v>
      </c>
      <c r="H9" s="71">
        <v>3</v>
      </c>
      <c r="I9" s="185" t="s">
        <v>118</v>
      </c>
    </row>
    <row r="10" spans="1:10">
      <c r="A10" s="184">
        <v>6</v>
      </c>
      <c r="B10" s="74">
        <v>320</v>
      </c>
      <c r="C10" s="3" t="s">
        <v>90</v>
      </c>
      <c r="D10" s="3" t="s">
        <v>119</v>
      </c>
      <c r="E10" s="3" t="s">
        <v>56</v>
      </c>
      <c r="F10" s="7">
        <v>0.3510316537204124</v>
      </c>
      <c r="G10" s="34">
        <v>15291</v>
      </c>
      <c r="H10" s="71">
        <v>3</v>
      </c>
      <c r="I10" s="185" t="s">
        <v>120</v>
      </c>
    </row>
    <row r="11" spans="1:10">
      <c r="A11" s="184">
        <v>8</v>
      </c>
      <c r="B11" s="74">
        <v>476</v>
      </c>
      <c r="C11" s="3" t="s">
        <v>121</v>
      </c>
      <c r="D11" s="3" t="s">
        <v>122</v>
      </c>
      <c r="E11" s="3" t="s">
        <v>123</v>
      </c>
      <c r="F11" s="7">
        <v>0.13537595068924674</v>
      </c>
      <c r="G11" s="35">
        <v>5897</v>
      </c>
      <c r="H11" s="72">
        <v>3</v>
      </c>
      <c r="I11" s="185" t="s">
        <v>124</v>
      </c>
    </row>
    <row r="12" spans="1:10">
      <c r="A12" s="184">
        <v>15</v>
      </c>
      <c r="B12" s="31">
        <v>261</v>
      </c>
      <c r="C12" s="8" t="s">
        <v>125</v>
      </c>
      <c r="D12" s="8" t="s">
        <v>42</v>
      </c>
      <c r="E12" s="8" t="s">
        <v>126</v>
      </c>
      <c r="F12" s="7">
        <v>0.52146256060814644</v>
      </c>
      <c r="G12" s="34">
        <v>22715</v>
      </c>
      <c r="H12" s="71">
        <v>3</v>
      </c>
      <c r="I12" s="186"/>
    </row>
    <row r="13" spans="1:10" ht="30.75">
      <c r="A13" s="184">
        <v>24</v>
      </c>
      <c r="B13" s="31">
        <v>322</v>
      </c>
      <c r="C13" s="8" t="s">
        <v>102</v>
      </c>
      <c r="D13" s="8" t="s">
        <v>127</v>
      </c>
      <c r="E13" s="8" t="s">
        <v>46</v>
      </c>
      <c r="F13" s="7">
        <v>0.24081630027644538</v>
      </c>
      <c r="G13" s="34">
        <v>10490</v>
      </c>
      <c r="H13" s="71">
        <v>3</v>
      </c>
      <c r="I13" s="186" t="s">
        <v>128</v>
      </c>
    </row>
    <row r="14" spans="1:10">
      <c r="A14" s="184">
        <v>25</v>
      </c>
      <c r="B14" s="31">
        <v>322</v>
      </c>
      <c r="C14" s="8" t="s">
        <v>102</v>
      </c>
      <c r="D14" s="8" t="s">
        <v>129</v>
      </c>
      <c r="E14" s="8" t="s">
        <v>46</v>
      </c>
      <c r="F14" s="7">
        <v>0.16175325564802995</v>
      </c>
      <c r="G14" s="34">
        <v>7046</v>
      </c>
      <c r="H14" s="71">
        <v>3</v>
      </c>
      <c r="I14" s="186" t="s">
        <v>130</v>
      </c>
    </row>
    <row r="15" spans="1:10">
      <c r="A15" s="184">
        <v>26</v>
      </c>
      <c r="B15" s="31">
        <v>322</v>
      </c>
      <c r="C15" s="8" t="s">
        <v>102</v>
      </c>
      <c r="D15" s="8" t="s">
        <v>131</v>
      </c>
      <c r="E15" s="8" t="s">
        <v>46</v>
      </c>
      <c r="F15" s="7">
        <v>6.8893204683471168E-2</v>
      </c>
      <c r="G15" s="34">
        <v>3001</v>
      </c>
      <c r="H15" s="71">
        <v>3</v>
      </c>
      <c r="I15" s="186" t="s">
        <v>132</v>
      </c>
    </row>
    <row r="16" spans="1:10">
      <c r="A16" s="184">
        <v>27</v>
      </c>
      <c r="B16" s="31">
        <v>322</v>
      </c>
      <c r="C16" s="8" t="s">
        <v>102</v>
      </c>
      <c r="D16" s="8" t="s">
        <v>131</v>
      </c>
      <c r="E16" s="8" t="s">
        <v>46</v>
      </c>
      <c r="F16" s="7">
        <v>9.1344905510007249E-2</v>
      </c>
      <c r="G16" s="34">
        <v>3979</v>
      </c>
      <c r="H16" s="71">
        <v>3</v>
      </c>
      <c r="I16" s="186" t="s">
        <v>133</v>
      </c>
    </row>
    <row r="17" spans="1:9">
      <c r="A17" s="184">
        <v>28</v>
      </c>
      <c r="B17" s="31">
        <v>322</v>
      </c>
      <c r="C17" s="8" t="s">
        <v>102</v>
      </c>
      <c r="D17" s="8" t="s">
        <v>134</v>
      </c>
      <c r="E17" s="8" t="s">
        <v>46</v>
      </c>
      <c r="F17" s="7">
        <v>6.7906064463081547E-2</v>
      </c>
      <c r="G17" s="34">
        <v>2958</v>
      </c>
      <c r="H17" s="71">
        <v>3</v>
      </c>
      <c r="I17" s="186" t="s">
        <v>135</v>
      </c>
    </row>
    <row r="18" spans="1:9">
      <c r="A18" s="184">
        <v>29</v>
      </c>
      <c r="B18" s="31">
        <v>322</v>
      </c>
      <c r="C18" s="8" t="s">
        <v>102</v>
      </c>
      <c r="D18" s="8" t="s">
        <v>136</v>
      </c>
      <c r="E18" s="8" t="s">
        <v>46</v>
      </c>
      <c r="F18" s="7">
        <v>0.10215753443567034</v>
      </c>
      <c r="G18" s="34">
        <v>4450</v>
      </c>
      <c r="H18" s="71">
        <v>3</v>
      </c>
      <c r="I18" s="186" t="s">
        <v>137</v>
      </c>
    </row>
    <row r="19" spans="1:9">
      <c r="A19" s="184">
        <v>30</v>
      </c>
      <c r="B19" s="31">
        <v>322</v>
      </c>
      <c r="C19" s="8" t="s">
        <v>102</v>
      </c>
      <c r="D19" s="8" t="s">
        <v>138</v>
      </c>
      <c r="E19" s="8" t="s">
        <v>46</v>
      </c>
      <c r="F19" s="7">
        <v>0.13321801625397642</v>
      </c>
      <c r="G19" s="34">
        <v>5803</v>
      </c>
      <c r="H19" s="71">
        <v>3</v>
      </c>
      <c r="I19" s="186" t="s">
        <v>139</v>
      </c>
    </row>
    <row r="20" spans="1:9" ht="30.75">
      <c r="A20" s="184">
        <v>31</v>
      </c>
      <c r="B20" s="31">
        <v>322</v>
      </c>
      <c r="C20" s="8" t="s">
        <v>102</v>
      </c>
      <c r="D20" s="8" t="s">
        <v>138</v>
      </c>
      <c r="E20" s="8" t="s">
        <v>46</v>
      </c>
      <c r="F20" s="46">
        <v>0.26377304958783193</v>
      </c>
      <c r="G20" s="34">
        <v>11490</v>
      </c>
      <c r="H20" s="71">
        <v>3</v>
      </c>
      <c r="I20" s="186" t="s">
        <v>140</v>
      </c>
    </row>
    <row r="21" spans="1:9">
      <c r="A21" s="184">
        <v>32</v>
      </c>
      <c r="B21" s="31">
        <v>322</v>
      </c>
      <c r="C21" s="8" t="s">
        <v>102</v>
      </c>
      <c r="D21" s="8" t="s">
        <v>141</v>
      </c>
      <c r="E21" s="8" t="s">
        <v>46</v>
      </c>
      <c r="F21" s="46">
        <v>0.27059120413331378</v>
      </c>
      <c r="G21" s="34">
        <v>11787</v>
      </c>
      <c r="H21" s="71">
        <v>3</v>
      </c>
      <c r="I21" s="186" t="s">
        <v>142</v>
      </c>
    </row>
    <row r="22" spans="1:9">
      <c r="A22" s="221">
        <v>33</v>
      </c>
      <c r="B22" s="222">
        <v>322</v>
      </c>
      <c r="C22" s="19" t="s">
        <v>102</v>
      </c>
      <c r="D22" s="19" t="s">
        <v>143</v>
      </c>
      <c r="E22" s="19" t="s">
        <v>46</v>
      </c>
      <c r="F22" s="46">
        <v>4.7864822314241051E-2</v>
      </c>
      <c r="G22" s="223">
        <v>2085</v>
      </c>
      <c r="H22" s="224">
        <v>3</v>
      </c>
      <c r="I22" s="225" t="s">
        <v>144</v>
      </c>
    </row>
    <row r="23" spans="1:9">
      <c r="A23" s="202" t="s">
        <v>4</v>
      </c>
      <c r="B23" s="203"/>
      <c r="C23" s="203"/>
      <c r="D23" s="203"/>
      <c r="E23" s="203"/>
      <c r="F23" s="203"/>
      <c r="G23" s="203"/>
      <c r="H23" s="203"/>
      <c r="I23" s="204"/>
    </row>
    <row r="24" spans="1:9" ht="30.75">
      <c r="A24" s="110" t="s">
        <v>12</v>
      </c>
      <c r="B24" s="111" t="s">
        <v>13</v>
      </c>
      <c r="C24" s="112" t="s">
        <v>52</v>
      </c>
      <c r="D24" s="112" t="s">
        <v>15</v>
      </c>
      <c r="E24" s="112" t="s">
        <v>53</v>
      </c>
      <c r="F24" s="112" t="s">
        <v>17</v>
      </c>
      <c r="G24" s="113" t="s">
        <v>18</v>
      </c>
      <c r="H24" s="220" t="s">
        <v>73</v>
      </c>
      <c r="I24" s="114" t="s">
        <v>19</v>
      </c>
    </row>
    <row r="25" spans="1:9" ht="30.75">
      <c r="A25" s="169">
        <v>1</v>
      </c>
      <c r="B25" s="170">
        <v>322</v>
      </c>
      <c r="C25" s="170" t="s">
        <v>102</v>
      </c>
      <c r="D25" s="171" t="s">
        <v>145</v>
      </c>
      <c r="E25" s="171" t="s">
        <v>46</v>
      </c>
      <c r="F25" s="170">
        <v>0.4</v>
      </c>
      <c r="G25" s="172">
        <v>17461</v>
      </c>
      <c r="H25" s="166">
        <v>3</v>
      </c>
      <c r="I25" s="164" t="s">
        <v>146</v>
      </c>
    </row>
    <row r="26" spans="1:9" ht="30.75">
      <c r="A26" s="173">
        <v>3</v>
      </c>
      <c r="B26" s="174">
        <v>322</v>
      </c>
      <c r="C26" s="174" t="s">
        <v>102</v>
      </c>
      <c r="D26" s="175" t="s">
        <v>46</v>
      </c>
      <c r="E26" s="175" t="s">
        <v>46</v>
      </c>
      <c r="F26" s="174">
        <v>1.75</v>
      </c>
      <c r="G26" s="176">
        <v>76310</v>
      </c>
      <c r="H26" s="167">
        <v>3</v>
      </c>
      <c r="I26" s="165" t="s">
        <v>147</v>
      </c>
    </row>
    <row r="27" spans="1:9">
      <c r="A27" s="1"/>
      <c r="B27" s="1"/>
      <c r="C27" s="1"/>
      <c r="D27" s="1"/>
      <c r="E27" s="1"/>
      <c r="F27" s="1"/>
      <c r="G27" s="1"/>
      <c r="H27" s="1"/>
      <c r="I27" s="1"/>
    </row>
    <row r="28" spans="1:9">
      <c r="D28" s="196"/>
      <c r="E28" s="197" t="s">
        <v>69</v>
      </c>
      <c r="F28" s="198" t="s">
        <v>70</v>
      </c>
    </row>
    <row r="29" spans="1:9">
      <c r="D29" s="199" t="s">
        <v>71</v>
      </c>
      <c r="E29" s="200">
        <f>SUM(F4,F7:F26)</f>
        <v>5.8235804669567228</v>
      </c>
      <c r="F29" s="201">
        <f>E29*3</f>
        <v>17.470741400870168</v>
      </c>
    </row>
  </sheetData>
  <protectedRanges>
    <protectedRange sqref="A4:E4" name="Range1_1"/>
    <protectedRange sqref="G4:H4" name="Range2_1"/>
    <protectedRange sqref="B7:E9" name="Range1_11"/>
    <protectedRange sqref="G7:I9" name="Range2_11"/>
    <protectedRange sqref="B10:E10" name="Range1_12"/>
    <protectedRange sqref="G10:I10" name="Range2_12"/>
    <protectedRange sqref="B11:E11" name="Range1_13"/>
    <protectedRange sqref="G11:I11" name="Range2_13"/>
    <protectedRange sqref="H12:H22" name="Range2_15"/>
    <protectedRange sqref="B12:E12" name="Range1_16"/>
    <protectedRange sqref="G12 I12" name="Range2_16"/>
    <protectedRange sqref="B13:E21" name="Range1_17"/>
    <protectedRange sqref="G13:G21 I13:I21" name="Range2_17"/>
    <protectedRange sqref="B22:E22" name="Range1_18"/>
    <protectedRange sqref="G22 I22" name="Range2_18"/>
  </protectedRanges>
  <mergeCells count="4">
    <mergeCell ref="A23:I23"/>
    <mergeCell ref="A1:I1"/>
    <mergeCell ref="A2:I2"/>
    <mergeCell ref="A5:I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CDB9E-9523-46A3-B1A4-F1972C0DE9F5}">
  <dimension ref="A1:I30"/>
  <sheetViews>
    <sheetView workbookViewId="0">
      <selection activeCell="D31" sqref="D31"/>
    </sheetView>
  </sheetViews>
  <sheetFormatPr defaultRowHeight="14.45"/>
  <cols>
    <col min="2" max="2" width="6.7109375" customWidth="1"/>
    <col min="3" max="3" width="21.7109375" customWidth="1"/>
    <col min="4" max="4" width="40.7109375" customWidth="1"/>
    <col min="5" max="5" width="20.7109375" customWidth="1"/>
    <col min="6" max="6" width="13.140625" customWidth="1"/>
    <col min="7" max="7" width="10.7109375" customWidth="1"/>
    <col min="8" max="8" width="9.28515625" customWidth="1"/>
    <col min="9" max="9" width="26.5703125" customWidth="1"/>
  </cols>
  <sheetData>
    <row r="1" spans="1:9" ht="21.6" thickBot="1">
      <c r="A1" s="154" t="s">
        <v>148</v>
      </c>
      <c r="B1" s="154"/>
      <c r="C1" s="154"/>
      <c r="D1" s="154"/>
      <c r="E1" s="154"/>
      <c r="F1" s="154"/>
      <c r="G1" s="154"/>
      <c r="H1" s="154"/>
      <c r="I1" s="154"/>
    </row>
    <row r="2" spans="1:9" ht="15" thickBot="1">
      <c r="A2" s="80" t="s">
        <v>12</v>
      </c>
      <c r="B2" s="81" t="s">
        <v>13</v>
      </c>
      <c r="C2" s="81" t="s">
        <v>14</v>
      </c>
      <c r="D2" s="82" t="s">
        <v>15</v>
      </c>
      <c r="E2" s="82" t="s">
        <v>16</v>
      </c>
      <c r="F2" s="82" t="s">
        <v>17</v>
      </c>
      <c r="G2" s="83" t="s">
        <v>18</v>
      </c>
      <c r="H2" s="107" t="s">
        <v>1</v>
      </c>
      <c r="I2" s="108" t="s">
        <v>19</v>
      </c>
    </row>
    <row r="3" spans="1:9">
      <c r="A3" s="75">
        <v>1</v>
      </c>
      <c r="B3" s="85">
        <v>3</v>
      </c>
      <c r="C3" s="85" t="s">
        <v>20</v>
      </c>
      <c r="D3" s="55" t="s">
        <v>21</v>
      </c>
      <c r="E3" s="109" t="s">
        <v>22</v>
      </c>
      <c r="F3" s="86">
        <f>CONVERT(G3,"ft^2","us_acre")</f>
        <v>0.21237288787963737</v>
      </c>
      <c r="G3" s="54">
        <v>9251</v>
      </c>
      <c r="H3" s="115">
        <v>14</v>
      </c>
      <c r="I3" s="90"/>
    </row>
    <row r="4" spans="1:9">
      <c r="A4" s="76">
        <v>2</v>
      </c>
      <c r="B4" s="5">
        <v>3</v>
      </c>
      <c r="C4" s="5" t="s">
        <v>20</v>
      </c>
      <c r="D4" s="3" t="s">
        <v>23</v>
      </c>
      <c r="E4" s="4" t="s">
        <v>22</v>
      </c>
      <c r="F4" s="48">
        <f>CONVERT(G4,"ft^2","us_acre")</f>
        <v>0.34028789504268347</v>
      </c>
      <c r="G4" s="36">
        <v>14823</v>
      </c>
      <c r="H4" s="116">
        <v>14</v>
      </c>
      <c r="I4" s="91"/>
    </row>
    <row r="5" spans="1:9">
      <c r="A5" s="76">
        <v>3</v>
      </c>
      <c r="B5" s="5">
        <v>3</v>
      </c>
      <c r="C5" s="5" t="s">
        <v>20</v>
      </c>
      <c r="D5" s="3" t="s">
        <v>24</v>
      </c>
      <c r="E5" s="4" t="s">
        <v>22</v>
      </c>
      <c r="F5" s="48">
        <f>CONVERT(G5,"ft^2","us_acre")</f>
        <v>0.36815738870670678</v>
      </c>
      <c r="G5" s="36">
        <v>16037</v>
      </c>
      <c r="H5" s="116">
        <v>14</v>
      </c>
      <c r="I5" s="91"/>
    </row>
    <row r="6" spans="1:9">
      <c r="A6" s="76">
        <v>4</v>
      </c>
      <c r="B6" s="5">
        <v>3</v>
      </c>
      <c r="C6" s="5" t="s">
        <v>20</v>
      </c>
      <c r="D6" s="3" t="s">
        <v>25</v>
      </c>
      <c r="E6" s="4" t="s">
        <v>22</v>
      </c>
      <c r="F6" s="48">
        <f>CONVERT(G6,"ft^2","us_acre")</f>
        <v>0.13533003719062395</v>
      </c>
      <c r="G6" s="36">
        <v>5895</v>
      </c>
      <c r="H6" s="116">
        <v>14</v>
      </c>
      <c r="I6" s="91"/>
    </row>
    <row r="7" spans="1:9">
      <c r="A7" s="73">
        <v>5</v>
      </c>
      <c r="B7" s="8">
        <v>252</v>
      </c>
      <c r="C7" s="5" t="s">
        <v>74</v>
      </c>
      <c r="D7" s="8" t="s">
        <v>75</v>
      </c>
      <c r="E7" s="8" t="s">
        <v>76</v>
      </c>
      <c r="F7" s="48">
        <v>0.03</v>
      </c>
      <c r="G7" s="36">
        <v>1448</v>
      </c>
      <c r="H7" s="136">
        <v>3</v>
      </c>
      <c r="I7" s="91"/>
    </row>
    <row r="8" spans="1:9">
      <c r="A8" s="76">
        <v>6</v>
      </c>
      <c r="B8" s="8">
        <v>252</v>
      </c>
      <c r="C8" s="5" t="s">
        <v>74</v>
      </c>
      <c r="D8" s="8" t="s">
        <v>75</v>
      </c>
      <c r="E8" s="8" t="s">
        <v>76</v>
      </c>
      <c r="F8" s="48">
        <f>CONVERT(G8,"ft^2","us_acre")</f>
        <v>0.12160190110241478</v>
      </c>
      <c r="G8" s="36">
        <v>5297</v>
      </c>
      <c r="H8" s="84">
        <v>7</v>
      </c>
      <c r="I8" s="91"/>
    </row>
    <row r="9" spans="1:9">
      <c r="A9" s="76">
        <v>7</v>
      </c>
      <c r="B9" s="5">
        <v>1</v>
      </c>
      <c r="C9" s="5" t="s">
        <v>77</v>
      </c>
      <c r="D9" s="4" t="s">
        <v>78</v>
      </c>
      <c r="E9" s="4" t="s">
        <v>79</v>
      </c>
      <c r="F9" s="48">
        <v>0.01</v>
      </c>
      <c r="G9" s="36">
        <v>153</v>
      </c>
      <c r="H9" s="84">
        <v>7</v>
      </c>
      <c r="I9" s="91"/>
    </row>
    <row r="10" spans="1:9">
      <c r="A10" s="76">
        <v>8</v>
      </c>
      <c r="B10" s="5">
        <v>2019</v>
      </c>
      <c r="C10" s="5" t="s">
        <v>80</v>
      </c>
      <c r="D10" s="4" t="s">
        <v>81</v>
      </c>
      <c r="E10" s="4" t="s">
        <v>79</v>
      </c>
      <c r="F10" s="48">
        <f>CONVERT(G10,"ft^2","us_acre")</f>
        <v>8.9485408815784942E-2</v>
      </c>
      <c r="G10" s="36">
        <v>3898</v>
      </c>
      <c r="H10" s="84">
        <v>7</v>
      </c>
      <c r="I10" s="91"/>
    </row>
    <row r="11" spans="1:9">
      <c r="A11" s="76">
        <v>9</v>
      </c>
      <c r="B11" s="5">
        <v>420</v>
      </c>
      <c r="C11" s="5" t="s">
        <v>26</v>
      </c>
      <c r="D11" s="4" t="s">
        <v>27</v>
      </c>
      <c r="E11" s="4" t="s">
        <v>28</v>
      </c>
      <c r="F11" s="48">
        <f>CONVERT(G11,"ft^2","us_acre")</f>
        <v>0.45130673471254901</v>
      </c>
      <c r="G11" s="36">
        <v>19659</v>
      </c>
      <c r="H11" s="116">
        <v>14</v>
      </c>
      <c r="I11" s="91"/>
    </row>
    <row r="12" spans="1:9">
      <c r="A12" s="76">
        <v>10</v>
      </c>
      <c r="B12" s="5">
        <v>420</v>
      </c>
      <c r="C12" s="5" t="s">
        <v>26</v>
      </c>
      <c r="D12" s="4" t="s">
        <v>29</v>
      </c>
      <c r="E12" s="4" t="s">
        <v>30</v>
      </c>
      <c r="F12" s="48">
        <f>CONVERT(G12,"ft^2","us_acre")</f>
        <v>0.19559150413301377</v>
      </c>
      <c r="G12" s="36">
        <v>8520</v>
      </c>
      <c r="H12" s="116">
        <v>14</v>
      </c>
      <c r="I12" s="91"/>
    </row>
    <row r="13" spans="1:9">
      <c r="A13" s="76">
        <v>11</v>
      </c>
      <c r="B13" s="5">
        <v>291</v>
      </c>
      <c r="C13" s="5" t="s">
        <v>82</v>
      </c>
      <c r="D13" s="4" t="s">
        <v>83</v>
      </c>
      <c r="E13" s="4" t="s">
        <v>84</v>
      </c>
      <c r="F13" s="48">
        <f>CONVERT(G13,"ft^2","us_acre")</f>
        <v>1.131767741051359E-2</v>
      </c>
      <c r="G13" s="36">
        <v>493</v>
      </c>
      <c r="H13" s="84">
        <v>7</v>
      </c>
      <c r="I13" s="91"/>
    </row>
    <row r="14" spans="1:9">
      <c r="A14" s="76">
        <v>12</v>
      </c>
      <c r="B14" s="5">
        <v>13</v>
      </c>
      <c r="C14" s="5" t="s">
        <v>85</v>
      </c>
      <c r="D14" s="4" t="s">
        <v>86</v>
      </c>
      <c r="E14" s="4" t="s">
        <v>87</v>
      </c>
      <c r="F14" s="48">
        <f>CONVERT(G14,"ft^2","us_acre")</f>
        <v>3.3975988980852155E-2</v>
      </c>
      <c r="G14" s="36">
        <v>1480</v>
      </c>
      <c r="H14" s="84">
        <v>7</v>
      </c>
      <c r="I14" s="91"/>
    </row>
    <row r="15" spans="1:9">
      <c r="A15" s="76">
        <v>13</v>
      </c>
      <c r="B15" s="5">
        <v>3033</v>
      </c>
      <c r="C15" s="4" t="s">
        <v>31</v>
      </c>
      <c r="D15" s="4" t="s">
        <v>88</v>
      </c>
      <c r="E15" s="4" t="s">
        <v>33</v>
      </c>
      <c r="F15" s="48">
        <f>CONVERT(G15,"ft^2","us_acre")</f>
        <v>0.34719787658541085</v>
      </c>
      <c r="G15" s="36">
        <v>15124</v>
      </c>
      <c r="H15" s="84">
        <v>7</v>
      </c>
      <c r="I15" s="91"/>
    </row>
    <row r="16" spans="1:9">
      <c r="A16" s="76">
        <v>14</v>
      </c>
      <c r="B16" s="5">
        <v>3033</v>
      </c>
      <c r="C16" s="4" t="s">
        <v>31</v>
      </c>
      <c r="D16" s="4" t="s">
        <v>32</v>
      </c>
      <c r="E16" s="4" t="s">
        <v>33</v>
      </c>
      <c r="F16" s="48">
        <f>CONVERT(G16,"ft^2","us_acre")</f>
        <v>0.10390224738333573</v>
      </c>
      <c r="G16" s="36">
        <v>4526</v>
      </c>
      <c r="H16" s="116">
        <v>14</v>
      </c>
      <c r="I16" s="91"/>
    </row>
    <row r="17" spans="1:9">
      <c r="A17" s="76">
        <v>15</v>
      </c>
      <c r="B17" s="5">
        <v>3033</v>
      </c>
      <c r="C17" s="4" t="s">
        <v>31</v>
      </c>
      <c r="D17" s="4" t="s">
        <v>32</v>
      </c>
      <c r="E17" s="4" t="s">
        <v>33</v>
      </c>
      <c r="F17" s="48">
        <f>CONVERT(G17,"ft^2","us_acre")</f>
        <v>3.1519616804533794E-2</v>
      </c>
      <c r="G17" s="36">
        <v>1373</v>
      </c>
      <c r="H17" s="116">
        <v>14</v>
      </c>
      <c r="I17" s="91"/>
    </row>
    <row r="18" spans="1:9">
      <c r="A18" s="76">
        <v>16</v>
      </c>
      <c r="B18" s="5">
        <v>3033</v>
      </c>
      <c r="C18" s="4" t="s">
        <v>31</v>
      </c>
      <c r="D18" s="4" t="s">
        <v>32</v>
      </c>
      <c r="E18" s="4" t="s">
        <v>33</v>
      </c>
      <c r="F18" s="48">
        <f>CONVERT(G18,"ft^2","us_acre")</f>
        <v>0.12056884738340239</v>
      </c>
      <c r="G18" s="36">
        <v>5252</v>
      </c>
      <c r="H18" s="116">
        <v>14</v>
      </c>
      <c r="I18" s="91"/>
    </row>
    <row r="19" spans="1:9">
      <c r="A19" s="76">
        <v>17</v>
      </c>
      <c r="B19" s="5">
        <v>3029</v>
      </c>
      <c r="C19" s="5" t="s">
        <v>34</v>
      </c>
      <c r="D19" s="4" t="s">
        <v>35</v>
      </c>
      <c r="E19" s="4" t="s">
        <v>33</v>
      </c>
      <c r="F19" s="48">
        <f>CONVERT(G19,"ft^2","us_acre")</f>
        <v>0.20174391294846539</v>
      </c>
      <c r="G19" s="36">
        <v>8788</v>
      </c>
      <c r="H19" s="116">
        <v>14</v>
      </c>
      <c r="I19" s="91"/>
    </row>
    <row r="20" spans="1:9" ht="15" thickBot="1">
      <c r="A20" s="77">
        <v>18</v>
      </c>
      <c r="B20" s="87">
        <v>3009</v>
      </c>
      <c r="C20" s="87" t="s">
        <v>36</v>
      </c>
      <c r="D20" s="135" t="s">
        <v>37</v>
      </c>
      <c r="E20" s="135" t="s">
        <v>38</v>
      </c>
      <c r="F20" s="88">
        <f>CONVERT(G20,"ft^2","us_acre")</f>
        <v>0.11843386969744342</v>
      </c>
      <c r="G20" s="89">
        <v>5159</v>
      </c>
      <c r="H20" s="132">
        <v>14</v>
      </c>
      <c r="I20" s="93"/>
    </row>
    <row r="21" spans="1:9">
      <c r="A21" s="133">
        <v>19</v>
      </c>
      <c r="B21" s="15">
        <v>3038</v>
      </c>
      <c r="C21" s="15" t="s">
        <v>39</v>
      </c>
      <c r="D21" s="16" t="s">
        <v>40</v>
      </c>
      <c r="E21" s="16" t="s">
        <v>41</v>
      </c>
      <c r="F21" s="32">
        <f>CONVERT(G21,"ft^2","us_acre")</f>
        <v>3.7694982369296783E-2</v>
      </c>
      <c r="G21" s="37">
        <v>1642</v>
      </c>
      <c r="H21" s="138">
        <v>14</v>
      </c>
      <c r="I21" s="95"/>
    </row>
    <row r="22" spans="1:9">
      <c r="A22" s="76">
        <v>20</v>
      </c>
      <c r="B22" s="5">
        <v>261</v>
      </c>
      <c r="C22" s="5" t="s">
        <v>42</v>
      </c>
      <c r="D22" s="4" t="s">
        <v>43</v>
      </c>
      <c r="E22" s="4" t="s">
        <v>41</v>
      </c>
      <c r="F22" s="48">
        <f>CONVERT(G22,"ft^2","us_acre")</f>
        <v>2.4104586776955921E-2</v>
      </c>
      <c r="G22" s="36">
        <v>1050</v>
      </c>
      <c r="H22" s="116">
        <v>14</v>
      </c>
      <c r="I22" s="91"/>
    </row>
    <row r="23" spans="1:9">
      <c r="A23" s="76">
        <v>21</v>
      </c>
      <c r="B23" s="17">
        <v>1</v>
      </c>
      <c r="C23" s="10" t="s">
        <v>44</v>
      </c>
      <c r="D23" s="10" t="s">
        <v>45</v>
      </c>
      <c r="E23" s="4" t="s">
        <v>46</v>
      </c>
      <c r="F23" s="48">
        <f>CONVERT(G23,"ft^2","us_acre")</f>
        <v>9.150560275518696E-2</v>
      </c>
      <c r="G23" s="34">
        <v>3986</v>
      </c>
      <c r="H23" s="116">
        <v>14</v>
      </c>
      <c r="I23" s="91"/>
    </row>
    <row r="24" spans="1:9">
      <c r="A24" s="76">
        <v>22</v>
      </c>
      <c r="B24" s="5">
        <v>202</v>
      </c>
      <c r="C24" s="5" t="s">
        <v>47</v>
      </c>
      <c r="D24" s="4" t="s">
        <v>48</v>
      </c>
      <c r="E24" s="4" t="s">
        <v>46</v>
      </c>
      <c r="F24" s="48">
        <f>CONVERT(G24,"ft^2","us_acre")</f>
        <v>3.2759281267348665E-2</v>
      </c>
      <c r="G24" s="36">
        <v>1427</v>
      </c>
      <c r="H24" s="116">
        <v>14</v>
      </c>
      <c r="I24" s="91"/>
    </row>
    <row r="25" spans="1:9">
      <c r="A25" s="76">
        <v>23</v>
      </c>
      <c r="B25" s="17">
        <v>202</v>
      </c>
      <c r="C25" s="5" t="s">
        <v>47</v>
      </c>
      <c r="D25" s="8" t="s">
        <v>49</v>
      </c>
      <c r="E25" s="8" t="s">
        <v>50</v>
      </c>
      <c r="F25" s="48">
        <f>CONVERT(G25,"ft^2","us_acre")</f>
        <v>0.20156025895397431</v>
      </c>
      <c r="G25" s="36">
        <v>8780</v>
      </c>
      <c r="H25" s="116">
        <v>14</v>
      </c>
      <c r="I25" s="91"/>
    </row>
    <row r="26" spans="1:9">
      <c r="A26" s="76">
        <v>24</v>
      </c>
      <c r="B26" s="5">
        <v>202</v>
      </c>
      <c r="C26" s="5" t="s">
        <v>47</v>
      </c>
      <c r="D26" s="8" t="s">
        <v>49</v>
      </c>
      <c r="E26" s="8" t="s">
        <v>50</v>
      </c>
      <c r="F26" s="48">
        <f>CONVERT(G26,"ft^2","us_acre")</f>
        <v>0.1148755735541785</v>
      </c>
      <c r="G26" s="36">
        <v>5004</v>
      </c>
      <c r="H26" s="116">
        <v>14</v>
      </c>
      <c r="I26" s="91"/>
    </row>
    <row r="27" spans="1:9" ht="15" thickBot="1">
      <c r="A27" s="77">
        <v>25</v>
      </c>
      <c r="B27" s="87">
        <v>322</v>
      </c>
      <c r="C27" s="87" t="s">
        <v>51</v>
      </c>
      <c r="D27" s="64" t="s">
        <v>44</v>
      </c>
      <c r="E27" s="64" t="s">
        <v>46</v>
      </c>
      <c r="F27" s="88">
        <f>CONVERT(G27,"ft^2","us_acre")</f>
        <v>0.10218049118498172</v>
      </c>
      <c r="G27" s="89">
        <v>4451</v>
      </c>
      <c r="H27" s="132">
        <v>14</v>
      </c>
      <c r="I27" s="93"/>
    </row>
    <row r="28" spans="1:9" ht="15" thickBot="1">
      <c r="A28" s="134">
        <v>26</v>
      </c>
      <c r="B28" s="66">
        <v>322</v>
      </c>
      <c r="C28" s="66" t="s">
        <v>51</v>
      </c>
      <c r="D28" s="65" t="s">
        <v>44</v>
      </c>
      <c r="E28" s="65" t="s">
        <v>46</v>
      </c>
      <c r="F28" s="67">
        <f>CONVERT(G28,"ft^2","us_acre")</f>
        <v>0.2749989000011</v>
      </c>
      <c r="G28" s="68">
        <v>11979</v>
      </c>
      <c r="H28" s="137">
        <v>7</v>
      </c>
      <c r="I28" s="70"/>
    </row>
    <row r="29" spans="1:9" ht="15" thickBot="1"/>
    <row r="30" spans="1:9" ht="15" thickBot="1">
      <c r="E30" s="140" t="s">
        <v>149</v>
      </c>
      <c r="F30" s="139">
        <f>SUM(F3:F29)</f>
        <v>3.8024734716403943</v>
      </c>
    </row>
  </sheetData>
  <protectedRanges>
    <protectedRange sqref="B3:E6" name="Range1_3_1"/>
    <protectedRange sqref="G3:G6" name="Range2_3_1"/>
    <protectedRange sqref="B7:E8" name="Range1_4_1"/>
    <protectedRange sqref="G7:G8" name="Range2_4_1"/>
    <protectedRange sqref="B9:E20" name="Range1_5_1"/>
    <protectedRange sqref="G9:G20" name="Range2_5_1"/>
    <protectedRange sqref="B21:E23" name="Range1_3_2"/>
    <protectedRange sqref="G21:H23" name="Range2_3_2"/>
    <protectedRange sqref="B24:E26" name="Range1_4_2"/>
    <protectedRange sqref="G24:H26" name="Range2_4_2"/>
    <protectedRange sqref="B27:E27" name="Range1_5_2"/>
    <protectedRange sqref="G27:H27" name="Range2_5_2"/>
    <protectedRange sqref="A28:E28" name="Range1_1"/>
    <protectedRange sqref="G28:H28" name="Range2_1"/>
  </protectedRanges>
  <sortState xmlns:xlrd2="http://schemas.microsoft.com/office/spreadsheetml/2017/richdata2" ref="A3:I28">
    <sortCondition ref="A2:A28"/>
  </sortState>
  <mergeCells count="1">
    <mergeCell ref="A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9BDE7-5746-47F7-927D-870153321588}">
  <dimension ref="A1:I53"/>
  <sheetViews>
    <sheetView topLeftCell="A17" workbookViewId="0">
      <selection activeCell="D44" sqref="D44"/>
    </sheetView>
  </sheetViews>
  <sheetFormatPr defaultRowHeight="15" customHeight="1"/>
  <cols>
    <col min="2" max="2" width="6.7109375" customWidth="1"/>
    <col min="3" max="3" width="21.7109375" customWidth="1"/>
    <col min="4" max="4" width="40.7109375" customWidth="1"/>
    <col min="5" max="5" width="20.7109375" customWidth="1"/>
    <col min="6" max="6" width="13.140625" customWidth="1"/>
    <col min="7" max="7" width="10.7109375" customWidth="1"/>
    <col min="8" max="8" width="9.28515625" customWidth="1"/>
    <col min="9" max="9" width="26.5703125" customWidth="1"/>
  </cols>
  <sheetData>
    <row r="1" spans="1:9">
      <c r="A1" s="143" t="s">
        <v>3</v>
      </c>
      <c r="B1" s="144"/>
      <c r="C1" s="144"/>
      <c r="D1" s="144"/>
      <c r="E1" s="144"/>
      <c r="F1" s="144"/>
      <c r="G1" s="144"/>
      <c r="H1" s="144"/>
      <c r="I1" s="145"/>
    </row>
    <row r="2" spans="1:9">
      <c r="A2" s="110" t="s">
        <v>12</v>
      </c>
      <c r="B2" s="111" t="s">
        <v>13</v>
      </c>
      <c r="C2" s="112" t="s">
        <v>52</v>
      </c>
      <c r="D2" s="112" t="s">
        <v>89</v>
      </c>
      <c r="E2" s="112" t="s">
        <v>53</v>
      </c>
      <c r="F2" s="112" t="s">
        <v>17</v>
      </c>
      <c r="G2" s="113" t="s">
        <v>18</v>
      </c>
      <c r="H2" s="114" t="s">
        <v>1</v>
      </c>
      <c r="I2" s="114" t="s">
        <v>19</v>
      </c>
    </row>
    <row r="3" spans="1:9" ht="30.75">
      <c r="A3" s="242">
        <v>1</v>
      </c>
      <c r="B3" s="243">
        <v>1020</v>
      </c>
      <c r="C3" s="244" t="s">
        <v>54</v>
      </c>
      <c r="D3" s="244" t="s">
        <v>55</v>
      </c>
      <c r="E3" s="244" t="s">
        <v>56</v>
      </c>
      <c r="F3" s="245">
        <f>CONVERT(G3,"ft^2","us_acre")</f>
        <v>0.36868539394086869</v>
      </c>
      <c r="G3" s="246">
        <v>16060</v>
      </c>
      <c r="H3" s="247">
        <v>14</v>
      </c>
      <c r="I3" s="248" t="s">
        <v>57</v>
      </c>
    </row>
    <row r="4" spans="1:9">
      <c r="A4" s="249">
        <v>2</v>
      </c>
      <c r="B4" s="226">
        <v>1006</v>
      </c>
      <c r="C4" s="227" t="s">
        <v>112</v>
      </c>
      <c r="D4" s="227" t="s">
        <v>113</v>
      </c>
      <c r="E4" s="227" t="s">
        <v>114</v>
      </c>
      <c r="F4" s="228">
        <v>0.27864902314161044</v>
      </c>
      <c r="G4" s="231">
        <v>12138</v>
      </c>
      <c r="H4" s="232">
        <v>3</v>
      </c>
      <c r="I4" s="250" t="s">
        <v>115</v>
      </c>
    </row>
    <row r="5" spans="1:9">
      <c r="A5" s="249">
        <v>3</v>
      </c>
      <c r="B5" s="226">
        <v>1006</v>
      </c>
      <c r="C5" s="227" t="s">
        <v>112</v>
      </c>
      <c r="D5" s="227" t="s">
        <v>116</v>
      </c>
      <c r="E5" s="227" t="s">
        <v>114</v>
      </c>
      <c r="F5" s="228">
        <v>0.30325865840341687</v>
      </c>
      <c r="G5" s="231">
        <v>13210</v>
      </c>
      <c r="H5" s="232">
        <v>3</v>
      </c>
      <c r="I5" s="250" t="s">
        <v>117</v>
      </c>
    </row>
    <row r="6" spans="1:9">
      <c r="A6" s="249">
        <v>4</v>
      </c>
      <c r="B6" s="226">
        <v>1006</v>
      </c>
      <c r="C6" s="227" t="s">
        <v>112</v>
      </c>
      <c r="D6" s="227" t="s">
        <v>42</v>
      </c>
      <c r="E6" s="227" t="s">
        <v>114</v>
      </c>
      <c r="F6" s="228">
        <v>0.60548426308782144</v>
      </c>
      <c r="G6" s="231">
        <v>26375</v>
      </c>
      <c r="H6" s="232">
        <v>3</v>
      </c>
      <c r="I6" s="250" t="s">
        <v>118</v>
      </c>
    </row>
    <row r="7" spans="1:9" ht="30.75">
      <c r="A7" s="251">
        <v>5</v>
      </c>
      <c r="B7" s="233">
        <v>320</v>
      </c>
      <c r="C7" s="233" t="s">
        <v>90</v>
      </c>
      <c r="D7" s="233" t="s">
        <v>91</v>
      </c>
      <c r="E7" s="233" t="s">
        <v>56</v>
      </c>
      <c r="F7" s="233">
        <v>0.16</v>
      </c>
      <c r="G7" s="234">
        <v>6872</v>
      </c>
      <c r="H7" s="235">
        <v>7</v>
      </c>
      <c r="I7" s="252" t="s">
        <v>92</v>
      </c>
    </row>
    <row r="8" spans="1:9" ht="30.75">
      <c r="A8" s="249">
        <v>6</v>
      </c>
      <c r="B8" s="226">
        <v>320</v>
      </c>
      <c r="C8" s="227" t="s">
        <v>90</v>
      </c>
      <c r="D8" s="227" t="s">
        <v>119</v>
      </c>
      <c r="E8" s="227" t="s">
        <v>56</v>
      </c>
      <c r="F8" s="228">
        <v>0.3510316537204124</v>
      </c>
      <c r="G8" s="231">
        <v>15291</v>
      </c>
      <c r="H8" s="232">
        <v>3</v>
      </c>
      <c r="I8" s="250" t="s">
        <v>120</v>
      </c>
    </row>
    <row r="9" spans="1:9" ht="30.75">
      <c r="A9" s="249">
        <v>7</v>
      </c>
      <c r="B9" s="226">
        <v>2006</v>
      </c>
      <c r="C9" s="227" t="s">
        <v>58</v>
      </c>
      <c r="D9" s="227" t="s">
        <v>59</v>
      </c>
      <c r="E9" s="227" t="s">
        <v>60</v>
      </c>
      <c r="F9" s="228">
        <f>CONVERT(G9,"ft^2","us_acre")</f>
        <v>1.1961155093711755</v>
      </c>
      <c r="G9" s="229">
        <v>52103</v>
      </c>
      <c r="H9" s="230">
        <v>14</v>
      </c>
      <c r="I9" s="250" t="s">
        <v>61</v>
      </c>
    </row>
    <row r="10" spans="1:9">
      <c r="A10" s="249">
        <v>8</v>
      </c>
      <c r="B10" s="226">
        <v>476</v>
      </c>
      <c r="C10" s="227" t="s">
        <v>121</v>
      </c>
      <c r="D10" s="227" t="s">
        <v>122</v>
      </c>
      <c r="E10" s="227" t="s">
        <v>123</v>
      </c>
      <c r="F10" s="228">
        <v>0.13537595068924674</v>
      </c>
      <c r="G10" s="229">
        <v>5897</v>
      </c>
      <c r="H10" s="236">
        <v>3</v>
      </c>
      <c r="I10" s="250" t="s">
        <v>124</v>
      </c>
    </row>
    <row r="11" spans="1:9" ht="30.75">
      <c r="A11" s="251">
        <v>9</v>
      </c>
      <c r="B11" s="233">
        <v>8018</v>
      </c>
      <c r="C11" s="233" t="s">
        <v>93</v>
      </c>
      <c r="D11" s="233" t="s">
        <v>94</v>
      </c>
      <c r="E11" s="233" t="s">
        <v>68</v>
      </c>
      <c r="F11" s="233">
        <v>0.12</v>
      </c>
      <c r="G11" s="237">
        <v>5248</v>
      </c>
      <c r="H11" s="235">
        <v>7</v>
      </c>
      <c r="I11" s="252" t="s">
        <v>95</v>
      </c>
    </row>
    <row r="12" spans="1:9" ht="30.75">
      <c r="A12" s="251">
        <v>10</v>
      </c>
      <c r="B12" s="233">
        <v>8018</v>
      </c>
      <c r="C12" s="233" t="s">
        <v>93</v>
      </c>
      <c r="D12" s="233" t="s">
        <v>94</v>
      </c>
      <c r="E12" s="233" t="s">
        <v>68</v>
      </c>
      <c r="F12" s="233">
        <v>0.11</v>
      </c>
      <c r="G12" s="237">
        <v>4932</v>
      </c>
      <c r="H12" s="235">
        <v>7</v>
      </c>
      <c r="I12" s="252" t="s">
        <v>96</v>
      </c>
    </row>
    <row r="13" spans="1:9" ht="30.75">
      <c r="A13" s="251">
        <v>11</v>
      </c>
      <c r="B13" s="233">
        <v>8018</v>
      </c>
      <c r="C13" s="233" t="s">
        <v>93</v>
      </c>
      <c r="D13" s="233" t="s">
        <v>94</v>
      </c>
      <c r="E13" s="233" t="s">
        <v>68</v>
      </c>
      <c r="F13" s="233">
        <v>0.14000000000000001</v>
      </c>
      <c r="G13" s="237">
        <v>6245</v>
      </c>
      <c r="H13" s="235">
        <v>7</v>
      </c>
      <c r="I13" s="252" t="s">
        <v>97</v>
      </c>
    </row>
    <row r="14" spans="1:9" ht="30.75">
      <c r="A14" s="251">
        <v>12</v>
      </c>
      <c r="B14" s="233">
        <v>8018</v>
      </c>
      <c r="C14" s="233" t="s">
        <v>93</v>
      </c>
      <c r="D14" s="233" t="s">
        <v>94</v>
      </c>
      <c r="E14" s="233" t="s">
        <v>68</v>
      </c>
      <c r="F14" s="233">
        <v>0.09</v>
      </c>
      <c r="G14" s="237">
        <v>4038</v>
      </c>
      <c r="H14" s="235">
        <v>7</v>
      </c>
      <c r="I14" s="252" t="s">
        <v>98</v>
      </c>
    </row>
    <row r="15" spans="1:9">
      <c r="A15" s="251">
        <v>13</v>
      </c>
      <c r="B15" s="238">
        <v>322</v>
      </c>
      <c r="C15" s="238" t="s">
        <v>99</v>
      </c>
      <c r="D15" s="233" t="s">
        <v>100</v>
      </c>
      <c r="E15" s="233" t="s">
        <v>38</v>
      </c>
      <c r="F15" s="233">
        <v>0.5</v>
      </c>
      <c r="G15" s="234">
        <v>21987</v>
      </c>
      <c r="H15" s="235">
        <v>7</v>
      </c>
      <c r="I15" s="253"/>
    </row>
    <row r="16" spans="1:9">
      <c r="A16" s="251">
        <v>14</v>
      </c>
      <c r="B16" s="238">
        <v>322</v>
      </c>
      <c r="C16" s="238" t="s">
        <v>101</v>
      </c>
      <c r="D16" s="233" t="s">
        <v>102</v>
      </c>
      <c r="E16" s="233" t="s">
        <v>38</v>
      </c>
      <c r="F16" s="233">
        <v>0.43</v>
      </c>
      <c r="G16" s="234">
        <v>18937</v>
      </c>
      <c r="H16" s="235">
        <v>7</v>
      </c>
      <c r="I16" s="253"/>
    </row>
    <row r="17" spans="1:9">
      <c r="A17" s="249">
        <v>15</v>
      </c>
      <c r="B17" s="239">
        <v>261</v>
      </c>
      <c r="C17" s="239" t="s">
        <v>125</v>
      </c>
      <c r="D17" s="239" t="s">
        <v>42</v>
      </c>
      <c r="E17" s="239" t="s">
        <v>126</v>
      </c>
      <c r="F17" s="228">
        <v>0.52146256060814644</v>
      </c>
      <c r="G17" s="231">
        <v>22715</v>
      </c>
      <c r="H17" s="232">
        <v>3</v>
      </c>
      <c r="I17" s="254"/>
    </row>
    <row r="18" spans="1:9">
      <c r="A18" s="249">
        <v>16</v>
      </c>
      <c r="B18" s="239" t="s">
        <v>62</v>
      </c>
      <c r="C18" s="239" t="s">
        <v>63</v>
      </c>
      <c r="D18" s="239" t="s">
        <v>64</v>
      </c>
      <c r="E18" s="239" t="s">
        <v>65</v>
      </c>
      <c r="F18" s="228">
        <f>CONVERT(G18,"ft^2","us_acre")</f>
        <v>0.12963676336140009</v>
      </c>
      <c r="G18" s="231">
        <v>5647</v>
      </c>
      <c r="H18" s="240">
        <v>14</v>
      </c>
      <c r="I18" s="254"/>
    </row>
    <row r="19" spans="1:9">
      <c r="A19" s="249">
        <v>17</v>
      </c>
      <c r="B19" s="239" t="s">
        <v>62</v>
      </c>
      <c r="C19" s="239" t="s">
        <v>63</v>
      </c>
      <c r="D19" s="239" t="s">
        <v>64</v>
      </c>
      <c r="E19" s="239" t="s">
        <v>65</v>
      </c>
      <c r="F19" s="228">
        <f>CONVERT(G19,"ft^2","us_acre")</f>
        <v>7.1762798347394491E-2</v>
      </c>
      <c r="G19" s="231">
        <v>3126</v>
      </c>
      <c r="H19" s="240">
        <v>14</v>
      </c>
      <c r="I19" s="254"/>
    </row>
    <row r="20" spans="1:9">
      <c r="A20" s="249">
        <v>18</v>
      </c>
      <c r="B20" s="239" t="s">
        <v>62</v>
      </c>
      <c r="C20" s="239" t="s">
        <v>63</v>
      </c>
      <c r="D20" s="239" t="s">
        <v>64</v>
      </c>
      <c r="E20" s="239" t="s">
        <v>65</v>
      </c>
      <c r="F20" s="228">
        <f>CONVERT(G20,"ft^2","us_acre")</f>
        <v>3.5009042699864559E-2</v>
      </c>
      <c r="G20" s="231">
        <v>1525</v>
      </c>
      <c r="H20" s="240">
        <v>14</v>
      </c>
      <c r="I20" s="254"/>
    </row>
    <row r="21" spans="1:9">
      <c r="A21" s="249">
        <v>19</v>
      </c>
      <c r="B21" s="239" t="s">
        <v>62</v>
      </c>
      <c r="C21" s="239" t="s">
        <v>63</v>
      </c>
      <c r="D21" s="239" t="s">
        <v>64</v>
      </c>
      <c r="E21" s="239" t="s">
        <v>65</v>
      </c>
      <c r="F21" s="228">
        <f>CONVERT(G21,"ft^2","us_acre")</f>
        <v>0.19315808870600681</v>
      </c>
      <c r="G21" s="231">
        <v>8414</v>
      </c>
      <c r="H21" s="240">
        <v>14</v>
      </c>
      <c r="I21" s="254"/>
    </row>
    <row r="22" spans="1:9">
      <c r="A22" s="249">
        <v>20</v>
      </c>
      <c r="B22" s="239" t="s">
        <v>62</v>
      </c>
      <c r="C22" s="239" t="s">
        <v>63</v>
      </c>
      <c r="D22" s="239" t="s">
        <v>64</v>
      </c>
      <c r="E22" s="239" t="s">
        <v>65</v>
      </c>
      <c r="F22" s="228">
        <f>CONVERT(G22,"ft^2","us_acre")</f>
        <v>9.2538656474199357E-2</v>
      </c>
      <c r="G22" s="231">
        <v>4031</v>
      </c>
      <c r="H22" s="240">
        <v>14</v>
      </c>
      <c r="I22" s="254"/>
    </row>
    <row r="23" spans="1:9">
      <c r="A23" s="249">
        <v>21</v>
      </c>
      <c r="B23" s="239" t="s">
        <v>62</v>
      </c>
      <c r="C23" s="239" t="s">
        <v>63</v>
      </c>
      <c r="D23" s="239" t="s">
        <v>64</v>
      </c>
      <c r="E23" s="239" t="s">
        <v>65</v>
      </c>
      <c r="F23" s="228">
        <f>CONVERT(G23,"ft^2","us_acre")</f>
        <v>0.19965484876112918</v>
      </c>
      <c r="G23" s="231">
        <v>8697</v>
      </c>
      <c r="H23" s="240">
        <v>14</v>
      </c>
      <c r="I23" s="254"/>
    </row>
    <row r="24" spans="1:9">
      <c r="A24" s="249">
        <v>22</v>
      </c>
      <c r="B24" s="239">
        <v>3001</v>
      </c>
      <c r="C24" s="239" t="s">
        <v>66</v>
      </c>
      <c r="D24" s="239" t="s">
        <v>67</v>
      </c>
      <c r="E24" s="239" t="s">
        <v>68</v>
      </c>
      <c r="F24" s="228">
        <f>CONVERT(G24,"ft^2","us_acre")</f>
        <v>7.7961120661468861E-2</v>
      </c>
      <c r="G24" s="231">
        <v>3396</v>
      </c>
      <c r="H24" s="240">
        <v>14</v>
      </c>
      <c r="I24" s="254"/>
    </row>
    <row r="25" spans="1:9">
      <c r="A25" s="251">
        <v>23</v>
      </c>
      <c r="B25" s="238">
        <v>322</v>
      </c>
      <c r="C25" s="238" t="s">
        <v>103</v>
      </c>
      <c r="D25" s="238" t="s">
        <v>102</v>
      </c>
      <c r="E25" s="238" t="s">
        <v>38</v>
      </c>
      <c r="F25" s="233">
        <v>0.59</v>
      </c>
      <c r="G25" s="234">
        <v>25791</v>
      </c>
      <c r="H25" s="235">
        <v>7</v>
      </c>
      <c r="I25" s="253"/>
    </row>
    <row r="26" spans="1:9" ht="45.75">
      <c r="A26" s="249">
        <v>24</v>
      </c>
      <c r="B26" s="239">
        <v>322</v>
      </c>
      <c r="C26" s="239" t="s">
        <v>102</v>
      </c>
      <c r="D26" s="239" t="s">
        <v>127</v>
      </c>
      <c r="E26" s="239" t="s">
        <v>46</v>
      </c>
      <c r="F26" s="228">
        <v>0.24081630027644538</v>
      </c>
      <c r="G26" s="231">
        <v>10490</v>
      </c>
      <c r="H26" s="232">
        <v>3</v>
      </c>
      <c r="I26" s="254" t="s">
        <v>128</v>
      </c>
    </row>
    <row r="27" spans="1:9">
      <c r="A27" s="249">
        <v>25</v>
      </c>
      <c r="B27" s="239">
        <v>322</v>
      </c>
      <c r="C27" s="239" t="s">
        <v>102</v>
      </c>
      <c r="D27" s="239" t="s">
        <v>129</v>
      </c>
      <c r="E27" s="239" t="s">
        <v>46</v>
      </c>
      <c r="F27" s="228">
        <v>0.16175325564802995</v>
      </c>
      <c r="G27" s="231">
        <v>7046</v>
      </c>
      <c r="H27" s="232">
        <v>3</v>
      </c>
      <c r="I27" s="254" t="s">
        <v>130</v>
      </c>
    </row>
    <row r="28" spans="1:9">
      <c r="A28" s="249">
        <v>26</v>
      </c>
      <c r="B28" s="239">
        <v>322</v>
      </c>
      <c r="C28" s="239" t="s">
        <v>102</v>
      </c>
      <c r="D28" s="239" t="s">
        <v>131</v>
      </c>
      <c r="E28" s="239" t="s">
        <v>46</v>
      </c>
      <c r="F28" s="228">
        <v>6.8893204683471168E-2</v>
      </c>
      <c r="G28" s="231">
        <v>3001</v>
      </c>
      <c r="H28" s="232">
        <v>3</v>
      </c>
      <c r="I28" s="254" t="s">
        <v>132</v>
      </c>
    </row>
    <row r="29" spans="1:9">
      <c r="A29" s="249">
        <v>27</v>
      </c>
      <c r="B29" s="239">
        <v>322</v>
      </c>
      <c r="C29" s="239" t="s">
        <v>102</v>
      </c>
      <c r="D29" s="239" t="s">
        <v>131</v>
      </c>
      <c r="E29" s="239" t="s">
        <v>46</v>
      </c>
      <c r="F29" s="228">
        <v>9.1344905510007249E-2</v>
      </c>
      <c r="G29" s="231">
        <v>3979</v>
      </c>
      <c r="H29" s="232">
        <v>3</v>
      </c>
      <c r="I29" s="254" t="s">
        <v>133</v>
      </c>
    </row>
    <row r="30" spans="1:9">
      <c r="A30" s="249">
        <v>28</v>
      </c>
      <c r="B30" s="239">
        <v>322</v>
      </c>
      <c r="C30" s="239" t="s">
        <v>102</v>
      </c>
      <c r="D30" s="239" t="s">
        <v>134</v>
      </c>
      <c r="E30" s="239" t="s">
        <v>46</v>
      </c>
      <c r="F30" s="228">
        <v>6.7906064463081547E-2</v>
      </c>
      <c r="G30" s="231">
        <v>2958</v>
      </c>
      <c r="H30" s="232">
        <v>3</v>
      </c>
      <c r="I30" s="254" t="s">
        <v>135</v>
      </c>
    </row>
    <row r="31" spans="1:9">
      <c r="A31" s="249">
        <v>29</v>
      </c>
      <c r="B31" s="239">
        <v>322</v>
      </c>
      <c r="C31" s="239" t="s">
        <v>102</v>
      </c>
      <c r="D31" s="239" t="s">
        <v>136</v>
      </c>
      <c r="E31" s="239" t="s">
        <v>46</v>
      </c>
      <c r="F31" s="228">
        <v>0.10215753443567034</v>
      </c>
      <c r="G31" s="231">
        <v>4450</v>
      </c>
      <c r="H31" s="232">
        <v>3</v>
      </c>
      <c r="I31" s="254" t="s">
        <v>137</v>
      </c>
    </row>
    <row r="32" spans="1:9">
      <c r="A32" s="249">
        <v>30</v>
      </c>
      <c r="B32" s="239">
        <v>322</v>
      </c>
      <c r="C32" s="239" t="s">
        <v>102</v>
      </c>
      <c r="D32" s="239" t="s">
        <v>138</v>
      </c>
      <c r="E32" s="239" t="s">
        <v>46</v>
      </c>
      <c r="F32" s="228">
        <v>0.13321801625397642</v>
      </c>
      <c r="G32" s="231">
        <v>5803</v>
      </c>
      <c r="H32" s="232">
        <v>3</v>
      </c>
      <c r="I32" s="254" t="s">
        <v>139</v>
      </c>
    </row>
    <row r="33" spans="1:9" ht="45.75">
      <c r="A33" s="249">
        <v>31</v>
      </c>
      <c r="B33" s="239">
        <v>322</v>
      </c>
      <c r="C33" s="239" t="s">
        <v>102</v>
      </c>
      <c r="D33" s="239" t="s">
        <v>138</v>
      </c>
      <c r="E33" s="239" t="s">
        <v>46</v>
      </c>
      <c r="F33" s="228">
        <v>0.26377304958783193</v>
      </c>
      <c r="G33" s="231">
        <v>11490</v>
      </c>
      <c r="H33" s="232">
        <v>3</v>
      </c>
      <c r="I33" s="254" t="s">
        <v>140</v>
      </c>
    </row>
    <row r="34" spans="1:9" ht="30.75">
      <c r="A34" s="249">
        <v>32</v>
      </c>
      <c r="B34" s="239">
        <v>322</v>
      </c>
      <c r="C34" s="239" t="s">
        <v>102</v>
      </c>
      <c r="D34" s="239" t="s">
        <v>141</v>
      </c>
      <c r="E34" s="239" t="s">
        <v>46</v>
      </c>
      <c r="F34" s="228">
        <v>0.27059120413331378</v>
      </c>
      <c r="G34" s="231">
        <v>11787</v>
      </c>
      <c r="H34" s="232">
        <v>3</v>
      </c>
      <c r="I34" s="254" t="s">
        <v>142</v>
      </c>
    </row>
    <row r="35" spans="1:9" ht="30.75">
      <c r="A35" s="249">
        <v>33</v>
      </c>
      <c r="B35" s="239">
        <v>322</v>
      </c>
      <c r="C35" s="239" t="s">
        <v>102</v>
      </c>
      <c r="D35" s="239" t="s">
        <v>143</v>
      </c>
      <c r="E35" s="239" t="s">
        <v>46</v>
      </c>
      <c r="F35" s="228">
        <v>4.7864822314241051E-2</v>
      </c>
      <c r="G35" s="231">
        <v>2085</v>
      </c>
      <c r="H35" s="232">
        <v>3</v>
      </c>
      <c r="I35" s="254" t="s">
        <v>144</v>
      </c>
    </row>
    <row r="36" spans="1:9">
      <c r="A36" s="251">
        <v>34</v>
      </c>
      <c r="B36" s="238">
        <v>13</v>
      </c>
      <c r="C36" s="238" t="s">
        <v>44</v>
      </c>
      <c r="D36" s="238" t="s">
        <v>104</v>
      </c>
      <c r="E36" s="238" t="s">
        <v>105</v>
      </c>
      <c r="F36" s="233">
        <v>0.14000000000000001</v>
      </c>
      <c r="G36" s="234">
        <v>6242</v>
      </c>
      <c r="H36" s="235">
        <v>7</v>
      </c>
      <c r="I36" s="253" t="s">
        <v>106</v>
      </c>
    </row>
    <row r="37" spans="1:9" ht="30.75">
      <c r="A37" s="255">
        <v>35</v>
      </c>
      <c r="B37" s="239">
        <v>3010</v>
      </c>
      <c r="C37" s="239" t="s">
        <v>107</v>
      </c>
      <c r="D37" s="233" t="s">
        <v>37</v>
      </c>
      <c r="E37" s="239" t="s">
        <v>38</v>
      </c>
      <c r="F37" s="241">
        <v>0.3</v>
      </c>
      <c r="G37" s="231">
        <v>13272</v>
      </c>
      <c r="H37" s="235">
        <v>7</v>
      </c>
      <c r="I37" s="254" t="s">
        <v>108</v>
      </c>
    </row>
    <row r="38" spans="1:9" ht="45.75">
      <c r="A38" s="173">
        <v>36</v>
      </c>
      <c r="B38" s="174">
        <v>322</v>
      </c>
      <c r="C38" s="174" t="s">
        <v>102</v>
      </c>
      <c r="D38" s="175" t="s">
        <v>46</v>
      </c>
      <c r="E38" s="175" t="s">
        <v>46</v>
      </c>
      <c r="F38" s="174">
        <v>0.72</v>
      </c>
      <c r="G38" s="176">
        <v>31523</v>
      </c>
      <c r="H38" s="256">
        <v>7</v>
      </c>
      <c r="I38" s="257" t="s">
        <v>109</v>
      </c>
    </row>
    <row r="39" spans="1:9"/>
    <row r="40" spans="1:9">
      <c r="D40" s="56"/>
      <c r="E40" s="140" t="s">
        <v>149</v>
      </c>
      <c r="F40" s="139">
        <f>SUM(F3:F38)</f>
        <v>9.3081026892802292</v>
      </c>
    </row>
    <row r="41" spans="1:9"/>
    <row r="42" spans="1:9"/>
    <row r="43" spans="1:9"/>
    <row r="44" spans="1:9"/>
    <row r="45" spans="1:9"/>
    <row r="46" spans="1:9"/>
    <row r="47" spans="1:9"/>
    <row r="48" spans="1:9"/>
    <row r="49"/>
    <row r="50"/>
    <row r="52"/>
    <row r="53"/>
  </sheetData>
  <protectedRanges>
    <protectedRange sqref="B3:E3" name="Range1_6_1"/>
    <protectedRange sqref="G3:I3" name="Range2_6_1"/>
    <protectedRange sqref="B4:E4" name="Range1_7_1"/>
    <protectedRange sqref="G4:I4" name="Range2_7_1"/>
    <protectedRange sqref="B5:E11" name="Range1_8_1"/>
    <protectedRange sqref="G5:I11" name="Range2_8_1"/>
    <protectedRange sqref="B12:E12" name="Range1_9_1"/>
    <protectedRange sqref="G12:I12" name="Range2_9_1"/>
    <protectedRange sqref="B26:E28" name="Range1_11"/>
    <protectedRange sqref="G26:I28" name="Range2_11"/>
    <protectedRange sqref="B29:E29" name="Range1_12"/>
    <protectedRange sqref="G29:I29" name="Range2_12"/>
    <protectedRange sqref="B30:E30" name="Range1_13"/>
    <protectedRange sqref="G30:I30" name="Range2_13"/>
    <protectedRange sqref="B31:E31" name="Range1_14"/>
    <protectedRange sqref="G31:I31" name="Range2_14"/>
    <protectedRange sqref="B32:E32" name="Range1_15"/>
    <protectedRange sqref="G32:I32 H33:H37" name="Range2_15"/>
    <protectedRange sqref="B33:E33" name="Range1_16"/>
    <protectedRange sqref="G33 I33" name="Range2_16"/>
    <protectedRange sqref="B34:E37" name="Range1_17"/>
    <protectedRange sqref="I34:I37 G34:G37" name="Range2_17"/>
  </protectedRanges>
  <sortState xmlns:xlrd2="http://schemas.microsoft.com/office/spreadsheetml/2017/richdata2" ref="A3:I37">
    <sortCondition ref="A2:A37"/>
  </sortState>
  <mergeCells count="1">
    <mergeCell ref="A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35D7E-4C04-43FB-8984-3C2ED7BA6686}">
  <dimension ref="A1:K8"/>
  <sheetViews>
    <sheetView workbookViewId="0">
      <selection activeCell="D18" sqref="D18"/>
    </sheetView>
  </sheetViews>
  <sheetFormatPr defaultRowHeight="14.45"/>
  <cols>
    <col min="2" max="2" width="6.7109375" customWidth="1"/>
    <col min="3" max="3" width="21.7109375" customWidth="1"/>
    <col min="4" max="4" width="40.7109375" customWidth="1"/>
    <col min="5" max="5" width="20.7109375" customWidth="1"/>
    <col min="6" max="6" width="13.140625" customWidth="1"/>
    <col min="7" max="7" width="10.7109375" customWidth="1"/>
    <col min="8" max="8" width="9.28515625" customWidth="1"/>
    <col min="9" max="9" width="26.5703125" customWidth="1"/>
  </cols>
  <sheetData>
    <row r="1" spans="1:11" ht="15">
      <c r="A1" s="155" t="s">
        <v>4</v>
      </c>
      <c r="B1" s="156"/>
      <c r="C1" s="156"/>
      <c r="D1" s="156"/>
      <c r="E1" s="156"/>
      <c r="F1" s="156"/>
      <c r="G1" s="156"/>
      <c r="H1" s="156"/>
      <c r="I1" s="157"/>
    </row>
    <row r="2" spans="1:11" ht="15">
      <c r="A2" s="158" t="s">
        <v>12</v>
      </c>
      <c r="B2" s="159" t="s">
        <v>13</v>
      </c>
      <c r="C2" s="160" t="s">
        <v>52</v>
      </c>
      <c r="D2" s="160" t="s">
        <v>89</v>
      </c>
      <c r="E2" s="160" t="s">
        <v>53</v>
      </c>
      <c r="F2" s="160" t="s">
        <v>17</v>
      </c>
      <c r="G2" s="161" t="s">
        <v>18</v>
      </c>
      <c r="H2" s="162" t="s">
        <v>1</v>
      </c>
      <c r="I2" s="163" t="s">
        <v>19</v>
      </c>
    </row>
    <row r="3" spans="1:11" ht="45.75">
      <c r="A3" s="169">
        <v>1</v>
      </c>
      <c r="B3" s="170">
        <v>322</v>
      </c>
      <c r="C3" s="170" t="s">
        <v>102</v>
      </c>
      <c r="D3" s="171" t="s">
        <v>145</v>
      </c>
      <c r="E3" s="171" t="s">
        <v>46</v>
      </c>
      <c r="F3" s="170">
        <v>0.4</v>
      </c>
      <c r="G3" s="172">
        <v>17461</v>
      </c>
      <c r="H3" s="166">
        <v>3</v>
      </c>
      <c r="I3" s="164" t="s">
        <v>146</v>
      </c>
      <c r="J3" s="168"/>
      <c r="K3" s="1"/>
    </row>
    <row r="4" spans="1:11" ht="45.75">
      <c r="A4" s="173">
        <v>2</v>
      </c>
      <c r="B4" s="174">
        <v>322</v>
      </c>
      <c r="C4" s="174" t="s">
        <v>102</v>
      </c>
      <c r="D4" s="175" t="s">
        <v>46</v>
      </c>
      <c r="E4" s="175" t="s">
        <v>46</v>
      </c>
      <c r="F4" s="174">
        <v>1.75</v>
      </c>
      <c r="G4" s="176">
        <v>76310</v>
      </c>
      <c r="H4" s="167">
        <v>3</v>
      </c>
      <c r="I4" s="165" t="s">
        <v>147</v>
      </c>
      <c r="J4" s="13"/>
      <c r="K4" s="1"/>
    </row>
    <row r="5" spans="1:11" ht="15"/>
    <row r="6" spans="1:11" ht="15">
      <c r="E6" s="140" t="s">
        <v>149</v>
      </c>
      <c r="F6" s="139">
        <f>SUM(F3:F4)</f>
        <v>2.15</v>
      </c>
    </row>
    <row r="7" spans="1:11" ht="15"/>
    <row r="8" spans="1:11" ht="15"/>
  </sheetData>
  <mergeCells count="1">
    <mergeCell ref="A1:I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10F8B2F3EB954F842E8370B0061FCE" ma:contentTypeVersion="18" ma:contentTypeDescription="Create a new document." ma:contentTypeScope="" ma:versionID="cbe1c80fd21c036ffe115e5d7f0eb3dd">
  <xsd:schema xmlns:xsd="http://www.w3.org/2001/XMLSchema" xmlns:xs="http://www.w3.org/2001/XMLSchema" xmlns:p="http://schemas.microsoft.com/office/2006/metadata/properties" xmlns:ns2="a5ef0f89-cb71-4949-aa7e-bde9a2d84c9e" xmlns:ns3="1b8ee95f-a9e1-4813-b222-e9b7098c0b54" targetNamespace="http://schemas.microsoft.com/office/2006/metadata/properties" ma:root="true" ma:fieldsID="f546596bcabce061f9bbfb12cd5dcc0e" ns2:_="" ns3:_="">
    <xsd:import namespace="a5ef0f89-cb71-4949-aa7e-bde9a2d84c9e"/>
    <xsd:import namespace="1b8ee95f-a9e1-4813-b222-e9b7098c0b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ef0f89-cb71-4949-aa7e-bde9a2d84c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8ee95f-a9e1-4813-b222-e9b7098c0b5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888f1388-eb3d-4134-990b-f84e0af02a06}" ma:internalName="TaxCatchAll" ma:showField="CatchAllData" ma:web="1b8ee95f-a9e1-4813-b222-e9b7098c0b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1b8ee95f-a9e1-4813-b222-e9b7098c0b54">
      <UserInfo>
        <DisplayName>Atkins, A. Andre</DisplayName>
        <AccountId>23600</AccountId>
        <AccountType/>
      </UserInfo>
    </SharedWithUsers>
    <lcf76f155ced4ddcb4097134ff3c332f xmlns="a5ef0f89-cb71-4949-aa7e-bde9a2d84c9e">
      <Terms xmlns="http://schemas.microsoft.com/office/infopath/2007/PartnerControls"/>
    </lcf76f155ced4ddcb4097134ff3c332f>
    <TaxCatchAll xmlns="1b8ee95f-a9e1-4813-b222-e9b7098c0b54" xsi:nil="true"/>
  </documentManagement>
</p:properties>
</file>

<file path=customXml/itemProps1.xml><?xml version="1.0" encoding="utf-8"?>
<ds:datastoreItem xmlns:ds="http://schemas.openxmlformats.org/officeDocument/2006/customXml" ds:itemID="{140B546C-050C-4519-9510-0F5581BE4B47}"/>
</file>

<file path=customXml/itemProps2.xml><?xml version="1.0" encoding="utf-8"?>
<ds:datastoreItem xmlns:ds="http://schemas.openxmlformats.org/officeDocument/2006/customXml" ds:itemID="{642C5529-D0F9-423B-91D9-3A2AC2936B9B}"/>
</file>

<file path=customXml/itemProps3.xml><?xml version="1.0" encoding="utf-8"?>
<ds:datastoreItem xmlns:ds="http://schemas.openxmlformats.org/officeDocument/2006/customXml" ds:itemID="{62931A03-4019-49A4-AE86-AC950C2628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PennDOT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nthrone</dc:creator>
  <cp:keywords/>
  <dc:description/>
  <cp:lastModifiedBy/>
  <cp:revision/>
  <dcterms:created xsi:type="dcterms:W3CDTF">2015-10-27T12:52:21Z</dcterms:created>
  <dcterms:modified xsi:type="dcterms:W3CDTF">2025-02-03T19:41:22Z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0x0101004210F8B2F3EB954F842E8370B0061FCE</vt:lpwstr>
  </property>
  <property fmtid="{D5CDD505-2E9C-101B-9397-08002B2CF9AE}" pid="3" name="MediaServiceImageTags">
    <vt:lpwstr/>
  </property>
</Properties>
</file>