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pagov.sharepoint.com/sites/GRP-BOA-RFPEvaluationCommittee-PSERS-RFP2025-1TPA/Shared Documents/RFP (Draft)/Appendices/"/>
    </mc:Choice>
  </mc:AlternateContent>
  <xr:revisionPtr revIDLastSave="0" documentId="8_{DA25CBA1-1C96-43C0-A04D-086783799EF3}" xr6:coauthVersionLast="47" xr6:coauthVersionMax="47" xr10:uidLastSave="{00000000-0000-0000-0000-000000000000}"/>
  <bookViews>
    <workbookView xWindow="28680" yWindow="-120" windowWidth="29040" windowHeight="17520" xr2:uid="{30D6BCA8-B3AF-496B-9A89-7DA00D236B15}"/>
  </bookViews>
  <sheets>
    <sheet name="Plan 2026 Rates" sheetId="4" r:id="rId1"/>
    <sheet name="Plan Regions" sheetId="5" r:id="rId2"/>
    <sheet name="PSERS Enrollment" sheetId="3" r:id="rId3"/>
    <sheet name="Calls Offered" sheetId="1" r:id="rId4"/>
    <sheet name="Application &amp; Claims Volume" sheetId="2" r:id="rId5"/>
  </sheets>
  <externalReferences>
    <externalReference r:id="rId6"/>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8" i="3" l="1"/>
  <c r="E88" i="3"/>
  <c r="D88" i="3"/>
  <c r="C88" i="3"/>
  <c r="B88" i="3"/>
  <c r="F87" i="3"/>
  <c r="E87" i="3"/>
  <c r="D87" i="3"/>
  <c r="C87" i="3"/>
  <c r="B87" i="3"/>
  <c r="F86" i="3"/>
  <c r="E86" i="3"/>
  <c r="D86" i="3"/>
  <c r="C86" i="3"/>
  <c r="B86" i="3"/>
  <c r="F85" i="3"/>
  <c r="E85" i="3"/>
  <c r="D85" i="3"/>
  <c r="C85" i="3"/>
  <c r="B85" i="3"/>
  <c r="F84" i="3"/>
  <c r="E84" i="3"/>
  <c r="D84" i="3"/>
  <c r="C84" i="3"/>
  <c r="B84" i="3"/>
  <c r="F83" i="3"/>
  <c r="E83" i="3"/>
  <c r="D83" i="3"/>
  <c r="C83" i="3"/>
  <c r="B83" i="3"/>
  <c r="F82" i="3"/>
  <c r="E82" i="3"/>
  <c r="D82" i="3"/>
  <c r="C82" i="3"/>
  <c r="B82" i="3"/>
  <c r="F79" i="3"/>
  <c r="E79" i="3"/>
  <c r="D79" i="3"/>
  <c r="C79" i="3"/>
  <c r="B79" i="3"/>
  <c r="F78" i="3"/>
  <c r="E78" i="3"/>
  <c r="D78" i="3"/>
  <c r="C78" i="3"/>
  <c r="B78" i="3"/>
  <c r="F77" i="3"/>
  <c r="E77" i="3"/>
  <c r="D77" i="3"/>
  <c r="C77" i="3"/>
  <c r="B77" i="3"/>
  <c r="F76" i="3"/>
  <c r="E76" i="3"/>
  <c r="D76" i="3"/>
  <c r="C76" i="3"/>
  <c r="B76" i="3"/>
  <c r="F75" i="3"/>
  <c r="E75" i="3"/>
  <c r="D75" i="3"/>
  <c r="C75" i="3"/>
  <c r="B75" i="3"/>
  <c r="F74" i="3"/>
  <c r="E74" i="3"/>
  <c r="D74" i="3"/>
  <c r="C74" i="3"/>
  <c r="B74" i="3"/>
  <c r="F73" i="3"/>
  <c r="E73" i="3"/>
  <c r="D73" i="3"/>
  <c r="C73" i="3"/>
  <c r="B73" i="3"/>
  <c r="F72" i="3"/>
  <c r="E72" i="3"/>
  <c r="D72" i="3"/>
  <c r="C72" i="3"/>
  <c r="B72" i="3"/>
  <c r="F71" i="3"/>
  <c r="E71" i="3"/>
  <c r="D71" i="3"/>
  <c r="C71" i="3"/>
  <c r="B71" i="3"/>
  <c r="F70" i="3"/>
  <c r="E70" i="3"/>
  <c r="D70" i="3"/>
  <c r="C70" i="3"/>
  <c r="B70" i="3"/>
  <c r="F68" i="3"/>
  <c r="E68" i="3"/>
  <c r="D68" i="3"/>
  <c r="C68" i="3"/>
  <c r="B68" i="3"/>
  <c r="F67" i="3"/>
  <c r="E67" i="3"/>
  <c r="D67" i="3"/>
  <c r="C67" i="3"/>
  <c r="B67" i="3"/>
  <c r="F66" i="3"/>
  <c r="E66" i="3"/>
  <c r="D66" i="3"/>
  <c r="C66" i="3"/>
  <c r="B66" i="3"/>
  <c r="F65" i="3"/>
  <c r="E65" i="3"/>
  <c r="D65" i="3"/>
  <c r="C65" i="3"/>
  <c r="B65" i="3"/>
  <c r="F64" i="3"/>
  <c r="E64" i="3"/>
  <c r="D64" i="3"/>
  <c r="C64" i="3"/>
  <c r="B64" i="3"/>
  <c r="F63" i="3"/>
  <c r="E63" i="3"/>
  <c r="D63" i="3"/>
  <c r="C63" i="3"/>
  <c r="B63" i="3"/>
  <c r="F57" i="3"/>
  <c r="E57" i="3"/>
  <c r="D57" i="3"/>
  <c r="C57" i="3"/>
  <c r="B57" i="3"/>
  <c r="F56" i="3"/>
  <c r="E56" i="3"/>
  <c r="D56" i="3"/>
  <c r="C56" i="3"/>
  <c r="B56" i="3"/>
  <c r="F55" i="3"/>
  <c r="E55" i="3"/>
  <c r="D55" i="3"/>
  <c r="C55" i="3"/>
  <c r="B55" i="3"/>
  <c r="F53" i="3"/>
  <c r="E53" i="3"/>
  <c r="D53" i="3"/>
  <c r="C53" i="3"/>
  <c r="B53" i="3"/>
  <c r="F52" i="3"/>
  <c r="E52" i="3"/>
  <c r="D52" i="3"/>
  <c r="C52" i="3"/>
  <c r="B52" i="3"/>
  <c r="F50" i="3"/>
  <c r="E50" i="3"/>
  <c r="D50" i="3"/>
  <c r="C50" i="3"/>
  <c r="B50" i="3"/>
  <c r="F49" i="3"/>
  <c r="E49" i="3"/>
  <c r="D49" i="3"/>
  <c r="C49" i="3"/>
  <c r="B49" i="3"/>
  <c r="F48" i="3"/>
  <c r="E48" i="3"/>
  <c r="D48" i="3"/>
  <c r="C48" i="3"/>
  <c r="B48" i="3"/>
  <c r="F47" i="3"/>
  <c r="E47" i="3"/>
  <c r="D47" i="3"/>
  <c r="C47" i="3"/>
  <c r="B47" i="3"/>
  <c r="F46" i="3"/>
  <c r="E46" i="3"/>
  <c r="D46" i="3"/>
  <c r="C46" i="3"/>
  <c r="B46" i="3"/>
  <c r="F45" i="3"/>
  <c r="E45" i="3"/>
  <c r="D45" i="3"/>
  <c r="C45" i="3"/>
  <c r="B45" i="3"/>
  <c r="F44" i="3"/>
  <c r="E44" i="3"/>
  <c r="D44" i="3"/>
  <c r="C44" i="3"/>
  <c r="B44" i="3"/>
  <c r="F43" i="3"/>
  <c r="E43" i="3"/>
  <c r="D43" i="3"/>
  <c r="C43" i="3"/>
  <c r="B43" i="3"/>
  <c r="F42" i="3"/>
  <c r="E42" i="3"/>
  <c r="D42" i="3"/>
  <c r="C42" i="3"/>
  <c r="B42" i="3"/>
  <c r="F41" i="3"/>
  <c r="E41" i="3"/>
  <c r="D41" i="3"/>
  <c r="C41" i="3"/>
  <c r="B41" i="3"/>
  <c r="F40" i="3"/>
  <c r="E40" i="3"/>
  <c r="D40" i="3"/>
  <c r="C40" i="3"/>
  <c r="B40" i="3"/>
  <c r="F38" i="3"/>
  <c r="E38" i="3"/>
  <c r="D38" i="3"/>
  <c r="C38" i="3"/>
  <c r="B38" i="3"/>
  <c r="F37" i="3"/>
  <c r="E37" i="3"/>
  <c r="D37" i="3"/>
  <c r="C37" i="3"/>
  <c r="B37" i="3"/>
  <c r="F36" i="3"/>
  <c r="E36" i="3"/>
  <c r="D36" i="3"/>
  <c r="C36" i="3"/>
  <c r="B36" i="3"/>
  <c r="F35" i="3"/>
  <c r="E35" i="3"/>
  <c r="D35" i="3"/>
  <c r="C35" i="3"/>
  <c r="B35" i="3"/>
  <c r="F34" i="3"/>
  <c r="E34" i="3"/>
  <c r="D34" i="3"/>
  <c r="C34" i="3"/>
  <c r="B34" i="3"/>
  <c r="F33" i="3"/>
  <c r="E33" i="3"/>
  <c r="D33" i="3"/>
  <c r="C33" i="3"/>
  <c r="B33" i="3"/>
  <c r="F27" i="3"/>
  <c r="E27" i="3"/>
  <c r="D27" i="3"/>
  <c r="C27" i="3"/>
  <c r="B27" i="3"/>
  <c r="F26" i="3"/>
  <c r="E26" i="3"/>
  <c r="D26" i="3"/>
  <c r="C26" i="3"/>
  <c r="B26" i="3"/>
  <c r="F25" i="3"/>
  <c r="E25" i="3"/>
  <c r="D25" i="3"/>
  <c r="C25" i="3"/>
  <c r="B25" i="3"/>
  <c r="F24" i="3"/>
  <c r="E24" i="3"/>
  <c r="D24" i="3"/>
  <c r="C24" i="3"/>
  <c r="B24" i="3"/>
  <c r="F23" i="3"/>
  <c r="E23" i="3"/>
  <c r="D23" i="3"/>
  <c r="C23" i="3"/>
  <c r="B23" i="3"/>
  <c r="F21" i="3"/>
  <c r="E21" i="3"/>
  <c r="D21" i="3"/>
  <c r="C21" i="3"/>
  <c r="B21" i="3"/>
  <c r="F20" i="3"/>
  <c r="E20" i="3"/>
  <c r="D20" i="3"/>
  <c r="C20" i="3"/>
  <c r="B20" i="3"/>
  <c r="F19" i="3"/>
  <c r="E19" i="3"/>
  <c r="D19" i="3"/>
  <c r="C19" i="3"/>
  <c r="B19" i="3"/>
  <c r="F18" i="3"/>
  <c r="E18" i="3"/>
  <c r="D18" i="3"/>
  <c r="C18" i="3"/>
  <c r="B18" i="3"/>
  <c r="F17" i="3"/>
  <c r="E17" i="3"/>
  <c r="D17" i="3"/>
  <c r="C17" i="3"/>
  <c r="B17" i="3"/>
  <c r="F16" i="3"/>
  <c r="E16" i="3"/>
  <c r="D16" i="3"/>
  <c r="C16" i="3"/>
  <c r="B16" i="3"/>
  <c r="F15" i="3"/>
  <c r="E15" i="3"/>
  <c r="D15" i="3"/>
  <c r="C15" i="3"/>
  <c r="B15" i="3"/>
  <c r="F14" i="3"/>
  <c r="E14" i="3"/>
  <c r="D14" i="3"/>
  <c r="C14" i="3"/>
  <c r="B14" i="3"/>
  <c r="F13" i="3"/>
  <c r="E13" i="3"/>
  <c r="D13" i="3"/>
  <c r="C13" i="3"/>
  <c r="B13" i="3"/>
  <c r="F12" i="3"/>
  <c r="E12" i="3"/>
  <c r="D12" i="3"/>
  <c r="C12" i="3"/>
  <c r="B12" i="3"/>
  <c r="F11" i="3"/>
  <c r="E11" i="3"/>
  <c r="D11" i="3"/>
  <c r="C11" i="3"/>
  <c r="B11" i="3"/>
  <c r="F9" i="3"/>
  <c r="E9" i="3"/>
  <c r="D9" i="3"/>
  <c r="C9" i="3"/>
  <c r="B9" i="3"/>
  <c r="F8" i="3"/>
  <c r="E8" i="3"/>
  <c r="D8" i="3"/>
  <c r="C8" i="3"/>
  <c r="B8" i="3"/>
  <c r="F7" i="3"/>
  <c r="E7" i="3"/>
  <c r="D7" i="3"/>
  <c r="C7" i="3"/>
  <c r="B7" i="3"/>
  <c r="F6" i="3"/>
  <c r="E6" i="3"/>
  <c r="D6" i="3"/>
  <c r="C6" i="3"/>
  <c r="B6" i="3"/>
  <c r="F5" i="3"/>
  <c r="E5" i="3"/>
  <c r="D5" i="3"/>
  <c r="C5" i="3"/>
  <c r="B5" i="3"/>
</calcChain>
</file>

<file path=xl/sharedStrings.xml><?xml version="1.0" encoding="utf-8"?>
<sst xmlns="http://schemas.openxmlformats.org/spreadsheetml/2006/main" count="256" uniqueCount="140">
  <si>
    <t>HOP Medical Plan Standard Premiums (discounts available @ age 65)</t>
  </si>
  <si>
    <t>Pennsylvania Regions</t>
  </si>
  <si>
    <t>Southeast</t>
  </si>
  <si>
    <t>Southwest</t>
  </si>
  <si>
    <t>North &amp; Central</t>
  </si>
  <si>
    <t>Out-of-State Regions</t>
  </si>
  <si>
    <t>Zone 1</t>
  </si>
  <si>
    <t>Zone 2</t>
  </si>
  <si>
    <t>N/A</t>
  </si>
  <si>
    <t>Single*</t>
  </si>
  <si>
    <t>Two Person</t>
  </si>
  <si>
    <t xml:space="preserve">     *Retirees eligible for Premium Assistance are reimbursed $100 of this amount</t>
  </si>
  <si>
    <t>Value Medical Plan Standard Premiums (no discounts available @ age 65)</t>
  </si>
  <si>
    <t xml:space="preserve">Medicare Plus Rx and Medicare Standard Rx Benefits Premiums </t>
  </si>
  <si>
    <t>All Regions</t>
  </si>
  <si>
    <t>Medicare Plus Rx Option</t>
  </si>
  <si>
    <t>Medicare Standard Rx Option</t>
  </si>
  <si>
    <t>Single</t>
  </si>
  <si>
    <t xml:space="preserve">Voluntary Dental and Vision Plan Premiums </t>
  </si>
  <si>
    <t>Dental and Vision Plan</t>
  </si>
  <si>
    <t>Aetna Premiums– PENNSYLVANIA (Single Coverage)</t>
  </si>
  <si>
    <t>Active Plan 2026</t>
  </si>
  <si>
    <t>Legacy Plan 2026</t>
  </si>
  <si>
    <t>Medicare Advantage Rates*</t>
  </si>
  <si>
    <t>Aetna Medicare P01 PPO</t>
  </si>
  <si>
    <t>Aetna Medicare P02 HMO</t>
  </si>
  <si>
    <t xml:space="preserve">Southeast Region </t>
  </si>
  <si>
    <t>Southwest Region</t>
  </si>
  <si>
    <t>North &amp; Central Region</t>
  </si>
  <si>
    <t>Capital Blue Cross Premiums  – PENNSYLVANIA (Single Coverage)</t>
  </si>
  <si>
    <t>Capital Blue Cross BlueJourney PPO</t>
  </si>
  <si>
    <t>Capital Blue Cross BlueJourney HMO</t>
  </si>
  <si>
    <t>No Legacy Plan</t>
  </si>
  <si>
    <t>Highmark Premiums – PENNSYLVANIA (Single Coverage)</t>
  </si>
  <si>
    <t>Highmark Freedom Blue PPO</t>
  </si>
  <si>
    <t>Highmark Legacy Freedom Blue PPO</t>
  </si>
  <si>
    <t>Highmark Security Blue HMO/POS</t>
  </si>
  <si>
    <t xml:space="preserve">No Legacy Plan </t>
  </si>
  <si>
    <t>Independence Blue Cross (Single Coverage)</t>
  </si>
  <si>
    <t>IBC Personal Choice 65 PPO</t>
  </si>
  <si>
    <t>IBC Keystone 65 Select HMO ($15/$20)</t>
  </si>
  <si>
    <t>UPMC Premiums (Single Coverage)</t>
  </si>
  <si>
    <t>UPMC PSERS HOP Custom PPO</t>
  </si>
  <si>
    <t>UPMC PSERS HOP Custom HMO</t>
  </si>
  <si>
    <t>Southeast Region</t>
  </si>
  <si>
    <t xml:space="preserve">North &amp; Central Region: </t>
  </si>
  <si>
    <t>HOP Pre-65 Plan Rates</t>
  </si>
  <si>
    <t>HOP Pre-65 Medical Only</t>
  </si>
  <si>
    <t>HOP Pre-65 Medical + Rx</t>
  </si>
  <si>
    <t xml:space="preserve">PSERS Plan Options Regions: </t>
  </si>
  <si>
    <r>
      <rPr>
        <b/>
        <sz val="11"/>
        <color theme="1"/>
        <rFont val="Arial"/>
        <family val="2"/>
      </rPr>
      <t xml:space="preserve">Southeast Pennsylvania </t>
    </r>
    <r>
      <rPr>
        <sz val="11"/>
        <color theme="1"/>
        <rFont val="Arial"/>
        <family val="2"/>
      </rPr>
      <t xml:space="preserve">
Bucks, Chester, Delaware, Montgomery, and Philadelphia Counties
</t>
    </r>
    <r>
      <rPr>
        <b/>
        <sz val="11"/>
        <color theme="1"/>
        <rFont val="Arial"/>
        <family val="2"/>
      </rPr>
      <t xml:space="preserve">Southwest Pennsylvania </t>
    </r>
    <r>
      <rPr>
        <sz val="11"/>
        <color theme="1"/>
        <rFont val="Arial"/>
        <family val="2"/>
      </rPr>
      <t xml:space="preserve">
Allegheny, Fayette, Greene, Indiana, Washington, and Westmoreland Counties
</t>
    </r>
    <r>
      <rPr>
        <b/>
        <sz val="11"/>
        <color theme="1"/>
        <rFont val="Arial"/>
        <family val="2"/>
      </rPr>
      <t xml:space="preserve">North and Central Pennsylvania </t>
    </r>
    <r>
      <rPr>
        <sz val="11"/>
        <color theme="1"/>
        <rFont val="Arial"/>
        <family val="2"/>
      </rPr>
      <t xml:space="preserve">
Adams, Armstrong, Beaver, Bedford, Berks, Blair, Bradford, Butler, Cambria, Cameron, Carbon, Centre, Clarion, Clearfield, Clinton, Columbia, Crawford, Cumberland, Dauphin, Delaware, Elk, Erie, Forest, Franklin, Fulton, Huntingdon, Jefferson, Juniata, Lackawanna, Lancaster, Lawrence, Lebanon, Lehigh, Luzerne, Lycoming, McKean, Mercer, Mifflin, Monroe, Montour, Northampton, Northumberland, Perry, Pike, Potter, Schuylkill, Snyder, Somerset, Sullivan, Susquehanna, Tioga, Union, Venango, Warren, Wayne, Wyoming and York Counties
</t>
    </r>
    <r>
      <rPr>
        <b/>
        <sz val="11"/>
        <color theme="1"/>
        <rFont val="Arial"/>
        <family val="2"/>
      </rPr>
      <t>Zone 1:</t>
    </r>
    <r>
      <rPr>
        <sz val="11"/>
        <color theme="1"/>
        <rFont val="Arial"/>
        <family val="2"/>
      </rPr>
      <t xml:space="preserve"> FLORIDA (Alachua, Bay, Bradford, Brevard, Broward, Calhoun, Charlotte, Citrus, Clay, Collier, Dixie, Miami-Dade, Duval, Gilchrest, Glades, Gulf, Hamilton, Hendry, Hernando, Highlands, Hillsborough, Indian River, Lafayette, Levy, Liberty, Martin, Monroe, Nassau, Okaloosa, Orange, Palm Beach, Pinellas, Putnam, St. Johns, Seminole, Sumter, Union, &amp; Walton) NEW JERSEY (Atlantic, Bergen, Cape May, Hudson, Middlesex, Monmouth, Morris, Passaic, Somerset, Sussex, Union), NEW YORK (Kings (Brooklyn), Nassau, Orange, Putnam, Queens, Rockland, Suffolk, Sullivan, Ulster, Westchester)</t>
    </r>
  </si>
  <si>
    <r>
      <rPr>
        <b/>
        <sz val="11"/>
        <color theme="1"/>
        <rFont val="Arial"/>
        <family val="2"/>
      </rPr>
      <t xml:space="preserve">Zone 2: </t>
    </r>
    <r>
      <rPr>
        <sz val="11"/>
        <color theme="1"/>
        <rFont val="Arial"/>
        <family val="2"/>
      </rPr>
      <t>ALABAMA, ALASKA, ARIZONA, ARKANSAS, CALIFORNIA, COLORADO, CONNECTICUT,
DELAWARE, FLORIDA (Baker, Columbia, De Soto, Escambia, Flagler, Franklin, Gadsden, Hardee, Holmes, Jackson, Jefferson, Lake, Lee, Leon, Madison, Manatee, Marion, Okeechobee, Osceola, Pasco, Polk, Saint Lucie, Santa Rosa, Sarasota, Suwannee, Taylor, Volusia, Wakulla, Washington), GEORGIA, GUAM, HAWAII, IDAHO, ILLINOIS, INDIANA, IOWA, KANSAS, KENTUCKY, LOUISIANA, MAINE, MARYLAND, MASSACHUSETTS, MICHIGAN, MINNESOTA, MISSISSIPPI, MISSOURI, MONTANA, NEBRASKA, NEVADA, NEW HAMPSHIRE, NEW JERSEY (Burlington, Camden,
Cumberland, Essex, Gloucester, Hunterdon, Mercer, Ocean, Salem &amp; Warren), NEW MEXICO, NEW YORK (Albany, Allegany, Broome, Cattaraugus, Cayuga, Chautauqua, Chemung, Chenango, Clinton, Columbia, Courtland, Dutchess, Delaware, Erie, Essex, Franklin, Fulton, Genesee, Greene, Hamilton, Herkimer, Jefferson, Lewis, Livingston, Madison, Montgomery, New York, Niagara, Oneida, Onondaga, Ontario, Orleans, Oswego, Rensselaer, Richmond, Saratoga, Seneca, Schenectady, Schuyler, Schoharie, Steuben, Tioga, Tompkins, St.
Lawrence, Warren, Washington, Wayne, Wyoming, Yates), NORTH CAROLINA, NORTH DAKOTA, OHIO, OKLAHOMA, OREGON, PUERTO RICO, RHODE ISLAND, SOUTH CAROLINA, SOUTH DAKOTA, TENNESSEE, TEXAS, UTAH, VERMONT, VIRGIN ISLANDS, VIRGINIA, WASHINGTON, WASHINGTON, DC, WEST VIRGINIA, WISCONSIN, WYOMING</t>
    </r>
  </si>
  <si>
    <t>PSERS Plan Enrollment as of September 30, 2025</t>
  </si>
  <si>
    <t>2-Party</t>
  </si>
  <si>
    <t>Family</t>
  </si>
  <si>
    <t># Contracts</t>
  </si>
  <si>
    <t># Lives</t>
  </si>
  <si>
    <t>Medicare Eligible - HOP Plan Enrollment</t>
  </si>
  <si>
    <t>HOP Medical Plan</t>
  </si>
  <si>
    <t>Value Medical Plan</t>
  </si>
  <si>
    <t>Voluntary Dental and Vision Plan</t>
  </si>
  <si>
    <t>Medicare Advantage Plan Enrollment</t>
  </si>
  <si>
    <t>Aetna Legacy Medicare P02 HMO</t>
  </si>
  <si>
    <t>Aetna Active Medicare P01 PPO</t>
  </si>
  <si>
    <t>Capital Blue Cross Legacy BlueJourney HMO</t>
  </si>
  <si>
    <t>Capital Blue Cross Active BlueJourney PPO</t>
  </si>
  <si>
    <t>Highmark Legacy Security Blue HMO/POS</t>
  </si>
  <si>
    <t>Highmark Active Freedom Blue PPO</t>
  </si>
  <si>
    <t>Independence Blue Cross  Legacy Keystone 65 Select HMO ($15/$20)</t>
  </si>
  <si>
    <t>Independence Blue Cross Active Personal Choice 65 PPO</t>
  </si>
  <si>
    <t>UPMC PSERS HOP Custom HMO Legacy</t>
  </si>
  <si>
    <t>UPMC PSERS HOP Custom PPO Active</t>
  </si>
  <si>
    <t>Pre-65 Medical Plan</t>
  </si>
  <si>
    <t>Pre-65 Medical Plan W/o Rx</t>
  </si>
  <si>
    <t>Pre-65 Medical Plan W/ Rx</t>
  </si>
  <si>
    <t>Aetna</t>
  </si>
  <si>
    <t>Capital Blue Cross</t>
  </si>
  <si>
    <t>Highmark</t>
  </si>
  <si>
    <t xml:space="preserve">Independence Blue Cross </t>
  </si>
  <si>
    <t>UPMC</t>
  </si>
  <si>
    <t>PSERS Plan Enrollment as of September 30, 2024</t>
  </si>
  <si>
    <t>Medicare Enhanced Rx Option*</t>
  </si>
  <si>
    <t>Medicare Basic Rx Option*</t>
  </si>
  <si>
    <t>Medicare Value Rx Option*</t>
  </si>
  <si>
    <t>*Note: Effective January 1, 2025, the Enhanced Rx, Basic Rx, and Value Rx HOP plans were consolidated to two plans (Medicare Standard Rx Option and Medicare Plus Rx Option)</t>
  </si>
  <si>
    <t>PSERS Plan Enrollment as of September 30, 2023</t>
  </si>
  <si>
    <t>UPMC PSERS HOP Custom HMO Legacy**</t>
  </si>
  <si>
    <t>UPMC PSERS HOP Custom PPO Active**</t>
  </si>
  <si>
    <t xml:space="preserve">**UPMC introduced a New Active Plan effective January 1, 2024, UPMC PSERS HOP Custom PPO, therefore the UPMC PSERS HOP Custom HMO became a Legacy Plan. </t>
  </si>
  <si>
    <t>PSERS Calls Offered</t>
  </si>
  <si>
    <t>Eligibility Call Center</t>
  </si>
  <si>
    <t>Claims Call Center</t>
  </si>
  <si>
    <t>Premium Assistance Call Center</t>
  </si>
  <si>
    <t>14,071 </t>
  </si>
  <si>
    <t>655 </t>
  </si>
  <si>
    <t>8595 </t>
  </si>
  <si>
    <t>8218 </t>
  </si>
  <si>
    <t>747 </t>
  </si>
  <si>
    <t>1065 </t>
  </si>
  <si>
    <t> 911</t>
  </si>
  <si>
    <t>7802 </t>
  </si>
  <si>
    <t>10870 </t>
  </si>
  <si>
    <t>892 </t>
  </si>
  <si>
    <t>6098 </t>
  </si>
  <si>
    <t>883 </t>
  </si>
  <si>
    <t>9969 </t>
  </si>
  <si>
    <t>1011 </t>
  </si>
  <si>
    <t>1006 </t>
  </si>
  <si>
    <t>3892 </t>
  </si>
  <si>
    <t>11492 </t>
  </si>
  <si>
    <t>1139 </t>
  </si>
  <si>
    <t>9698 </t>
  </si>
  <si>
    <t>1053 </t>
  </si>
  <si>
    <t>891 </t>
  </si>
  <si>
    <t>3493 </t>
  </si>
  <si>
    <t>658 </t>
  </si>
  <si>
    <t>7634 </t>
  </si>
  <si>
    <t>PSERS Application/Claims Volume</t>
  </si>
  <si>
    <t>Enrollment Applications Received</t>
  </si>
  <si>
    <t>Medical Claims Received</t>
  </si>
  <si>
    <t>Premium Assistance Applications Received</t>
  </si>
  <si>
    <t>1228 </t>
  </si>
  <si>
    <t>856 </t>
  </si>
  <si>
    <t>301 </t>
  </si>
  <si>
    <t>234 </t>
  </si>
  <si>
    <t>345 </t>
  </si>
  <si>
    <t>284 </t>
  </si>
  <si>
    <t>268 </t>
  </si>
  <si>
    <t>227 </t>
  </si>
  <si>
    <t>430 </t>
  </si>
  <si>
    <t>560 </t>
  </si>
  <si>
    <t>382 </t>
  </si>
  <si>
    <t>163 </t>
  </si>
  <si>
    <t>196 </t>
  </si>
  <si>
    <t>325 </t>
  </si>
  <si>
    <t>340 </t>
  </si>
  <si>
    <t>391 </t>
  </si>
  <si>
    <t>374 </t>
  </si>
  <si>
    <t>Note: March - May 2024 claims volume was surpressed due to the CHANGE Healthcare databreach.</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</si>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</sst>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43" formatCode="_(* #,##0.00_);_(* \(#,##0.00\);_(* &quot;-&quot;??_);_(@_)"/>
  </numFmts>
  <fonts count="11" x14ac:knownFonts="1">
    <font>
      <sz val="11"/>
      <color theme="1"/>
      <name val="Aptos Narrow"/>
      <family val="2"/>
      <scheme val="minor"/>
    </font>
    <font>
      <sz val="11"/>
      <color theme="1"/>
      <name val="Aptos Narrow"/>
      <family val="2"/>
      <scheme val="minor"/>
    </font>
    <font>
      <sz val="11"/>
      <color theme="1"/>
      <name val="Arial"/>
      <family val="2"/>
    </font>
    <font>
      <b/>
      <sz val="11"/>
      <color theme="1"/>
      <name val="Arial"/>
      <family val="2"/>
    </font>
    <font>
      <b/>
      <sz val="11"/>
      <color rgb="FF000000"/>
      <name val="Arial"/>
      <family val="2"/>
    </font>
    <font>
      <sz val="11"/>
      <color rgb="FF000000"/>
      <name val="Arial"/>
      <family val="2"/>
    </font>
    <font>
      <b/>
      <sz val="12"/>
      <color rgb="FF002060"/>
      <name val="Arial"/>
      <family val="2"/>
    </font>
    <font>
      <b/>
      <sz val="11"/>
      <color theme="0"/>
      <name val="Arial"/>
      <family val="2"/>
    </font>
    <font>
      <b/>
      <sz val="14"/>
      <color rgb="FF002060"/>
      <name val="Arial"/>
      <family val="2"/>
    </font>
    <font>
      <sz val="11"/>
      <color theme="0"/>
      <name val="Arial"/>
      <family val="2"/>
    </font>
    <font>
      <sz val="12"/>
      <color rgb="FF000000"/>
      <name val="Aptos"/>
      <family val="2"/>
    </font>
  </fonts>
  <fills count="5">
    <fill>
      <patternFill patternType="none"/>
    </fill>
    <fill>
      <patternFill patternType="gray125"/>
    </fill>
    <fill>
      <patternFill patternType="solid">
        <fgColor rgb="FF002060"/>
        <bgColor indexed="64"/>
      </patternFill>
    </fill>
    <fill>
      <patternFill patternType="solid">
        <fgColor theme="3" tint="0.89999084444715716"/>
        <bgColor indexed="64"/>
      </patternFill>
    </fill>
    <fill>
      <patternFill patternType="solid">
        <fgColor rgb="FFFFFFFF"/>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s>
  <cellStyleXfs count="2">
    <xf numFmtId="0" fontId="0" fillId="0" borderId="0"/>
    <xf numFmtId="43" fontId="1" fillId="0" borderId="0" applyFont="0" applyFill="0" applyBorder="0" applyAlignment="0" applyProtection="0"/>
  </cellStyleXfs>
  <cellXfs count="66">
    <xf numFmtId="0" fontId="0" fillId="0" borderId="0" xfId="0"/>
    <xf numFmtId="17" fontId="2" fillId="0" borderId="3" xfId="0" applyNumberFormat="1" applyFont="1" applyBorder="1" applyAlignment="1">
      <alignment vertical="center"/>
    </xf>
    <xf numFmtId="0" fontId="2" fillId="0" borderId="0" xfId="0" applyFont="1"/>
    <xf numFmtId="16" fontId="2" fillId="0" borderId="3" xfId="0" applyNumberFormat="1" applyFont="1" applyBorder="1" applyAlignment="1">
      <alignment vertical="center"/>
    </xf>
    <xf numFmtId="17" fontId="2" fillId="0" borderId="1" xfId="0" applyNumberFormat="1" applyFont="1" applyBorder="1" applyAlignment="1">
      <alignment vertical="center"/>
    </xf>
    <xf numFmtId="0" fontId="4" fillId="0" borderId="3" xfId="0" applyFont="1" applyBorder="1" applyAlignment="1">
      <alignment horizontal="justify" vertical="center"/>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5" fillId="0" borderId="3" xfId="0" applyFont="1" applyBorder="1" applyAlignment="1">
      <alignment horizontal="justify" vertical="center"/>
    </xf>
    <xf numFmtId="6" fontId="5" fillId="0" borderId="6" xfId="0" applyNumberFormat="1" applyFont="1" applyBorder="1" applyAlignment="1">
      <alignment horizontal="justify" vertical="center"/>
    </xf>
    <xf numFmtId="6" fontId="5" fillId="0" borderId="6" xfId="0" applyNumberFormat="1" applyFont="1" applyBorder="1" applyAlignment="1">
      <alignment horizontal="justify" vertical="center" wrapText="1"/>
    </xf>
    <xf numFmtId="0" fontId="5" fillId="0" borderId="6" xfId="0" applyFont="1" applyBorder="1" applyAlignment="1">
      <alignment horizontal="justify" vertical="center"/>
    </xf>
    <xf numFmtId="0" fontId="5" fillId="0" borderId="6" xfId="0" applyFont="1" applyBorder="1" applyAlignment="1">
      <alignment horizontal="justify" vertical="center" wrapText="1"/>
    </xf>
    <xf numFmtId="0" fontId="6" fillId="0" borderId="0" xfId="0" applyFont="1"/>
    <xf numFmtId="0" fontId="7" fillId="2" borderId="1" xfId="0" applyFont="1" applyFill="1" applyBorder="1" applyAlignment="1">
      <alignment horizontal="justify" vertical="center"/>
    </xf>
    <xf numFmtId="0" fontId="7" fillId="2" borderId="4" xfId="0" applyFont="1" applyFill="1" applyBorder="1" applyAlignment="1">
      <alignment horizontal="center" vertical="center"/>
    </xf>
    <xf numFmtId="0" fontId="7" fillId="2" borderId="4" xfId="0" applyFont="1" applyFill="1" applyBorder="1" applyAlignment="1">
      <alignment horizontal="center" vertical="center" wrapText="1"/>
    </xf>
    <xf numFmtId="0" fontId="8" fillId="0" borderId="0" xfId="0" applyFont="1"/>
    <xf numFmtId="0" fontId="7" fillId="2" borderId="1" xfId="0" applyFont="1" applyFill="1" applyBorder="1" applyAlignment="1">
      <alignment horizontal="left" vertical="center" wrapText="1"/>
    </xf>
    <xf numFmtId="0" fontId="2" fillId="0" borderId="3" xfId="0" applyFont="1" applyBorder="1" applyAlignment="1">
      <alignment horizontal="left" vertical="center" wrapText="1"/>
    </xf>
    <xf numFmtId="6" fontId="2" fillId="0" borderId="6"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3" fillId="0" borderId="3" xfId="0" applyFont="1" applyBorder="1" applyAlignment="1">
      <alignment horizontal="justify" vertical="center"/>
    </xf>
    <xf numFmtId="0" fontId="4" fillId="4" borderId="3" xfId="0" applyFont="1" applyFill="1" applyBorder="1" applyAlignment="1">
      <alignment horizontal="justify" vertical="center" wrapText="1"/>
    </xf>
    <xf numFmtId="6" fontId="5" fillId="4" borderId="6" xfId="0" applyNumberFormat="1" applyFont="1" applyFill="1" applyBorder="1" applyAlignment="1">
      <alignment horizontal="center" vertical="center" wrapText="1"/>
    </xf>
    <xf numFmtId="0" fontId="5" fillId="4" borderId="6" xfId="0" applyFont="1" applyFill="1" applyBorder="1" applyAlignment="1">
      <alignment horizontal="center" vertical="center" wrapText="1"/>
    </xf>
    <xf numFmtId="0" fontId="3" fillId="0" borderId="3" xfId="0" applyFont="1" applyBorder="1" applyAlignment="1">
      <alignment horizontal="justify" vertical="center" wrapText="1"/>
    </xf>
    <xf numFmtId="6" fontId="2" fillId="0" borderId="6" xfId="0" applyNumberFormat="1" applyFont="1" applyBorder="1" applyAlignment="1">
      <alignment horizontal="center" vertical="center"/>
    </xf>
    <xf numFmtId="0" fontId="2" fillId="0" borderId="6" xfId="0" applyFont="1" applyBorder="1" applyAlignment="1">
      <alignment horizontal="center" vertical="center"/>
    </xf>
    <xf numFmtId="0" fontId="9" fillId="2" borderId="1" xfId="0" applyFont="1" applyFill="1" applyBorder="1" applyAlignment="1">
      <alignment horizontal="justify" vertical="center"/>
    </xf>
    <xf numFmtId="0" fontId="3" fillId="3" borderId="3" xfId="0" applyFont="1" applyFill="1" applyBorder="1" applyAlignment="1">
      <alignment horizontal="justify" vertical="center"/>
    </xf>
    <xf numFmtId="0" fontId="3" fillId="3" borderId="6" xfId="0" applyFont="1" applyFill="1" applyBorder="1" applyAlignment="1">
      <alignment horizontal="center" vertical="center" wrapText="1"/>
    </xf>
    <xf numFmtId="0" fontId="3" fillId="3" borderId="3" xfId="0" applyFont="1" applyFill="1" applyBorder="1" applyAlignment="1">
      <alignment horizontal="justify" vertical="center" wrapText="1"/>
    </xf>
    <xf numFmtId="0" fontId="9" fillId="2" borderId="1" xfId="0" applyFont="1" applyFill="1" applyBorder="1" applyAlignment="1">
      <alignment horizontal="justify" vertical="center" wrapText="1"/>
    </xf>
    <xf numFmtId="0" fontId="9" fillId="2" borderId="1" xfId="0" applyFont="1" applyFill="1" applyBorder="1" applyAlignment="1">
      <alignment horizontal="left" vertical="center"/>
    </xf>
    <xf numFmtId="0" fontId="7" fillId="2" borderId="1" xfId="0" applyFont="1" applyFill="1" applyBorder="1" applyAlignment="1">
      <alignment horizontal="justify" vertical="center" wrapText="1"/>
    </xf>
    <xf numFmtId="6" fontId="2" fillId="0" borderId="0" xfId="0" applyNumberFormat="1" applyFont="1" applyAlignment="1">
      <alignment horizontal="center" vertical="center" wrapText="1"/>
    </xf>
    <xf numFmtId="3" fontId="2" fillId="0" borderId="6" xfId="0" applyNumberFormat="1" applyFont="1" applyBorder="1" applyAlignment="1">
      <alignment horizontal="center" vertical="center"/>
    </xf>
    <xf numFmtId="0" fontId="2" fillId="0" borderId="1" xfId="0" applyFont="1" applyBorder="1" applyAlignment="1">
      <alignment horizontal="left" vertical="center" wrapText="1"/>
    </xf>
    <xf numFmtId="0" fontId="5" fillId="0" borderId="1" xfId="0" applyFont="1" applyBorder="1" applyAlignment="1">
      <alignment horizontal="left" vertical="center" wrapText="1"/>
    </xf>
    <xf numFmtId="3" fontId="2" fillId="0" borderId="4" xfId="0" applyNumberFormat="1" applyFont="1" applyBorder="1" applyAlignment="1">
      <alignment horizontal="center" vertical="center"/>
    </xf>
    <xf numFmtId="0" fontId="5" fillId="0" borderId="3" xfId="0" applyFont="1" applyBorder="1" applyAlignment="1">
      <alignment horizontal="left" vertical="center" wrapText="1"/>
    </xf>
    <xf numFmtId="0" fontId="5" fillId="0" borderId="4" xfId="0" applyFont="1" applyBorder="1" applyAlignment="1">
      <alignment horizontal="center" vertical="center"/>
    </xf>
    <xf numFmtId="0" fontId="5" fillId="0" borderId="6" xfId="0" applyFont="1" applyBorder="1" applyAlignment="1">
      <alignment horizontal="center" vertical="center"/>
    </xf>
    <xf numFmtId="3" fontId="5" fillId="0" borderId="4" xfId="0" applyNumberFormat="1" applyFont="1" applyBorder="1" applyAlignment="1">
      <alignment horizontal="center" vertical="center"/>
    </xf>
    <xf numFmtId="3" fontId="5" fillId="0" borderId="6" xfId="0" applyNumberFormat="1" applyFont="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vertical="center"/>
    </xf>
    <xf numFmtId="0" fontId="7" fillId="2" borderId="4" xfId="0" applyFont="1" applyFill="1" applyBorder="1" applyAlignment="1">
      <alignment vertical="center" wrapText="1"/>
    </xf>
    <xf numFmtId="3" fontId="2" fillId="0" borderId="6" xfId="1" applyNumberFormat="1" applyFont="1" applyBorder="1" applyAlignment="1">
      <alignment horizontal="center" vertical="center" wrapText="1"/>
    </xf>
    <xf numFmtId="37" fontId="5" fillId="0" borderId="4" xfId="0" applyNumberFormat="1" applyFont="1" applyBorder="1" applyAlignment="1">
      <alignment horizontal="center" vertical="center"/>
    </xf>
    <xf numFmtId="37" fontId="5" fillId="0" borderId="6" xfId="0" applyNumberFormat="1" applyFont="1" applyBorder="1" applyAlignment="1">
      <alignment horizontal="center" vertical="center"/>
    </xf>
    <xf numFmtId="37" fontId="2" fillId="0" borderId="4" xfId="0" applyNumberFormat="1" applyFont="1" applyBorder="1" applyAlignment="1">
      <alignment horizontal="center" vertical="center"/>
    </xf>
    <xf numFmtId="3" fontId="5" fillId="0" borderId="6" xfId="1" applyNumberFormat="1" applyFont="1" applyBorder="1" applyAlignment="1">
      <alignment horizontal="center" vertical="center" wrapText="1"/>
    </xf>
    <xf numFmtId="0" fontId="7" fillId="2" borderId="2" xfId="0" applyFont="1" applyFill="1" applyBorder="1" applyAlignment="1">
      <alignment horizontal="center" vertical="center"/>
    </xf>
    <xf numFmtId="0" fontId="7" fillId="2" borderId="5" xfId="0" applyFont="1" applyFill="1" applyBorder="1" applyAlignment="1">
      <alignment horizontal="center" vertical="center" wrapText="1"/>
    </xf>
    <xf numFmtId="3" fontId="10" fillId="0" borderId="6" xfId="1" applyNumberFormat="1" applyFont="1" applyBorder="1" applyAlignment="1">
      <alignment horizontal="center" vertical="center" wrapText="1"/>
    </xf>
    <xf numFmtId="0" fontId="2" fillId="0" borderId="0" xfId="0" applyFont="1" applyAlignment="1">
      <alignment horizontal="left" vertical="center" wrapText="1"/>
    </xf>
    <xf numFmtId="0" fontId="4" fillId="3" borderId="7"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4"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8" xfId="0" applyFont="1" applyFill="1" applyBorder="1" applyAlignment="1">
      <alignment horizontal="left" vertical="center" wrapText="1"/>
    </xf>
    <xf numFmtId="0" fontId="3" fillId="3" borderId="4" xfId="0" applyFont="1" applyFill="1" applyBorder="1" applyAlignment="1">
      <alignment horizontal="left" vertical="center" wrapText="1"/>
    </xf>
    <xf numFmtId="0" fontId="2" fillId="0" borderId="9" xfId="0" applyFont="1" applyBorder="1" applyAlignment="1">
      <alignment horizontal="left" vertical="center" wrapText="1"/>
    </xf>
    <xf numFmtId="0" fontId="2" fillId="0" borderId="0" xfId="0" applyFont="1" applyAlignment="1">
      <alignment horizontal="left"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kleasure\AppData\Roaming\iManage\Work\Recent\05047.624_TPA%20RFP%20(Public%20School%20Emp%20Retirement%20System)\PSERS%20-%20TPA%20RFP%20Appendix%20B%20Data%20-%20BACKUP(10210471.1).xlsx" TargetMode="External"/><Relationship Id="rId1" Type="http://schemas.openxmlformats.org/officeDocument/2006/relationships/externalLinkPath" Target="file:///C:\Users\kleasure\AppData\Roaming\iManage\Work\Recent\05047.624_TPA%20RFP%20(Public%20School%20Emp%20Retirement%20System)\PSERS%20-%20TPA%20RFP%20Appendix%20B%20Data%20-%20BACKUP(1021047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eptember 2025"/>
      <sheetName val="September 2024"/>
      <sheetName val="September 2023"/>
      <sheetName val="Summary for TPA RFP 2025"/>
    </sheetNames>
    <sheetDataSet>
      <sheetData sheetId="0">
        <row r="398">
          <cell r="E398">
            <v>22</v>
          </cell>
          <cell r="F398">
            <v>1</v>
          </cell>
          <cell r="G398">
            <v>0</v>
          </cell>
          <cell r="H398">
            <v>23</v>
          </cell>
          <cell r="I398">
            <v>24</v>
          </cell>
        </row>
        <row r="399">
          <cell r="E399">
            <v>82</v>
          </cell>
          <cell r="F399">
            <v>2</v>
          </cell>
          <cell r="G399">
            <v>1</v>
          </cell>
          <cell r="H399">
            <v>85</v>
          </cell>
          <cell r="I399">
            <v>89</v>
          </cell>
        </row>
        <row r="413">
          <cell r="E413">
            <v>71226</v>
          </cell>
          <cell r="F413">
            <v>18122</v>
          </cell>
          <cell r="G413">
            <v>26</v>
          </cell>
          <cell r="I413">
            <v>107548</v>
          </cell>
        </row>
        <row r="414">
          <cell r="E414">
            <v>375</v>
          </cell>
          <cell r="F414">
            <v>169</v>
          </cell>
          <cell r="G414">
            <v>0</v>
          </cell>
          <cell r="I414">
            <v>713</v>
          </cell>
        </row>
        <row r="416">
          <cell r="E416">
            <v>38900</v>
          </cell>
          <cell r="F416">
            <v>11502</v>
          </cell>
          <cell r="G416">
            <v>14</v>
          </cell>
          <cell r="I416">
            <v>61946</v>
          </cell>
        </row>
        <row r="417">
          <cell r="E417">
            <v>22668</v>
          </cell>
          <cell r="F417">
            <v>5410</v>
          </cell>
          <cell r="G417">
            <v>10</v>
          </cell>
          <cell r="I417">
            <v>33518</v>
          </cell>
        </row>
        <row r="418">
          <cell r="E418">
            <v>26970</v>
          </cell>
          <cell r="F418">
            <v>6250</v>
          </cell>
          <cell r="G418">
            <v>10</v>
          </cell>
          <cell r="I418">
            <v>39500</v>
          </cell>
        </row>
        <row r="423">
          <cell r="E423">
            <v>286</v>
          </cell>
          <cell r="F423">
            <v>36</v>
          </cell>
          <cell r="G423">
            <v>0</v>
          </cell>
          <cell r="H423">
            <v>322</v>
          </cell>
          <cell r="I423">
            <v>358</v>
          </cell>
        </row>
        <row r="424">
          <cell r="E424">
            <v>76</v>
          </cell>
          <cell r="F424">
            <v>18</v>
          </cell>
          <cell r="G424">
            <v>0</v>
          </cell>
          <cell r="H424">
            <v>94</v>
          </cell>
          <cell r="I424">
            <v>112</v>
          </cell>
        </row>
        <row r="427">
          <cell r="E427">
            <v>4</v>
          </cell>
          <cell r="F427">
            <v>0</v>
          </cell>
          <cell r="G427">
            <v>0</v>
          </cell>
          <cell r="H427">
            <v>4</v>
          </cell>
          <cell r="I427">
            <v>4</v>
          </cell>
        </row>
        <row r="429">
          <cell r="E429">
            <v>104</v>
          </cell>
          <cell r="F429">
            <v>16</v>
          </cell>
          <cell r="G429">
            <v>0</v>
          </cell>
          <cell r="H429">
            <v>120</v>
          </cell>
          <cell r="I429">
            <v>136</v>
          </cell>
        </row>
        <row r="430">
          <cell r="E430">
            <v>266</v>
          </cell>
          <cell r="F430">
            <v>118</v>
          </cell>
          <cell r="G430">
            <v>0</v>
          </cell>
          <cell r="H430">
            <v>384</v>
          </cell>
          <cell r="I430">
            <v>502</v>
          </cell>
        </row>
        <row r="431">
          <cell r="E431">
            <v>1</v>
          </cell>
          <cell r="F431">
            <v>0</v>
          </cell>
          <cell r="G431">
            <v>0</v>
          </cell>
          <cell r="H431">
            <v>1</v>
          </cell>
          <cell r="I431">
            <v>1</v>
          </cell>
        </row>
        <row r="432">
          <cell r="E432">
            <v>62</v>
          </cell>
          <cell r="F432">
            <v>31</v>
          </cell>
          <cell r="G432">
            <v>0</v>
          </cell>
          <cell r="H432">
            <v>93</v>
          </cell>
          <cell r="I432">
            <v>124</v>
          </cell>
        </row>
        <row r="433">
          <cell r="E433">
            <v>17</v>
          </cell>
          <cell r="F433">
            <v>3</v>
          </cell>
          <cell r="G433">
            <v>0</v>
          </cell>
          <cell r="H433">
            <v>20</v>
          </cell>
          <cell r="I433">
            <v>23</v>
          </cell>
        </row>
        <row r="434">
          <cell r="E434">
            <v>37</v>
          </cell>
          <cell r="F434">
            <v>11</v>
          </cell>
          <cell r="G434">
            <v>0</v>
          </cell>
          <cell r="H434">
            <v>48</v>
          </cell>
          <cell r="I434">
            <v>59</v>
          </cell>
        </row>
        <row r="437">
          <cell r="E437">
            <v>1</v>
          </cell>
          <cell r="F437">
            <v>0</v>
          </cell>
          <cell r="G437">
            <v>0</v>
          </cell>
          <cell r="H437">
            <v>1</v>
          </cell>
          <cell r="I437">
            <v>1</v>
          </cell>
        </row>
        <row r="438">
          <cell r="E438">
            <v>1</v>
          </cell>
          <cell r="F438">
            <v>0</v>
          </cell>
          <cell r="G438">
            <v>0</v>
          </cell>
          <cell r="H438">
            <v>1</v>
          </cell>
          <cell r="I438">
            <v>1</v>
          </cell>
        </row>
        <row r="440">
          <cell r="E440">
            <v>897</v>
          </cell>
          <cell r="F440">
            <v>193</v>
          </cell>
          <cell r="G440">
            <v>1</v>
          </cell>
          <cell r="H440">
            <v>1091</v>
          </cell>
          <cell r="I440">
            <v>1286</v>
          </cell>
        </row>
        <row r="442">
          <cell r="E442">
            <v>394</v>
          </cell>
          <cell r="F442">
            <v>62</v>
          </cell>
          <cell r="G442">
            <v>0</v>
          </cell>
          <cell r="H442">
            <v>456</v>
          </cell>
          <cell r="I442">
            <v>518</v>
          </cell>
        </row>
        <row r="444">
          <cell r="E444">
            <v>1287</v>
          </cell>
          <cell r="F444">
            <v>335</v>
          </cell>
          <cell r="G444">
            <v>0</v>
          </cell>
          <cell r="H444">
            <v>1622</v>
          </cell>
          <cell r="I444">
            <v>1957</v>
          </cell>
        </row>
        <row r="445">
          <cell r="E445">
            <v>148</v>
          </cell>
          <cell r="F445">
            <v>38</v>
          </cell>
          <cell r="G445">
            <v>1</v>
          </cell>
          <cell r="H445">
            <v>187</v>
          </cell>
          <cell r="I445">
            <v>227</v>
          </cell>
        </row>
        <row r="446">
          <cell r="E446">
            <v>3120</v>
          </cell>
          <cell r="F446">
            <v>1126</v>
          </cell>
          <cell r="G446">
            <v>1</v>
          </cell>
          <cell r="H446">
            <v>4247</v>
          </cell>
          <cell r="I446">
            <v>5375</v>
          </cell>
        </row>
        <row r="447">
          <cell r="E447">
            <v>486</v>
          </cell>
          <cell r="F447">
            <v>205</v>
          </cell>
          <cell r="G447">
            <v>0</v>
          </cell>
          <cell r="H447">
            <v>691</v>
          </cell>
          <cell r="I447">
            <v>896</v>
          </cell>
        </row>
        <row r="448">
          <cell r="E448">
            <v>125</v>
          </cell>
          <cell r="F448">
            <v>44</v>
          </cell>
          <cell r="G448">
            <v>0</v>
          </cell>
          <cell r="H448">
            <v>169</v>
          </cell>
          <cell r="I448">
            <v>213</v>
          </cell>
        </row>
        <row r="449">
          <cell r="E449">
            <v>219</v>
          </cell>
          <cell r="F449">
            <v>61</v>
          </cell>
          <cell r="G449">
            <v>0</v>
          </cell>
          <cell r="H449">
            <v>280</v>
          </cell>
          <cell r="I449">
            <v>341</v>
          </cell>
        </row>
        <row r="453">
          <cell r="E453">
            <v>425</v>
          </cell>
          <cell r="F453">
            <v>159</v>
          </cell>
          <cell r="G453">
            <v>0</v>
          </cell>
          <cell r="H453">
            <v>584</v>
          </cell>
          <cell r="I453">
            <v>743</v>
          </cell>
        </row>
        <row r="455">
          <cell r="E455">
            <v>108</v>
          </cell>
          <cell r="F455">
            <v>39</v>
          </cell>
          <cell r="G455">
            <v>0</v>
          </cell>
          <cell r="H455">
            <v>147</v>
          </cell>
          <cell r="I455">
            <v>186</v>
          </cell>
        </row>
        <row r="457">
          <cell r="E457">
            <v>3</v>
          </cell>
          <cell r="F457">
            <v>0</v>
          </cell>
          <cell r="G457">
            <v>0</v>
          </cell>
          <cell r="H457">
            <v>3</v>
          </cell>
          <cell r="I457">
            <v>3</v>
          </cell>
        </row>
        <row r="458">
          <cell r="E458">
            <v>23</v>
          </cell>
          <cell r="F458">
            <v>9</v>
          </cell>
          <cell r="G458">
            <v>0</v>
          </cell>
          <cell r="H458">
            <v>32</v>
          </cell>
          <cell r="I458">
            <v>41</v>
          </cell>
        </row>
        <row r="459">
          <cell r="E459">
            <v>12</v>
          </cell>
          <cell r="F459">
            <v>4</v>
          </cell>
          <cell r="G459">
            <v>0</v>
          </cell>
          <cell r="H459">
            <v>16</v>
          </cell>
          <cell r="I459">
            <v>20</v>
          </cell>
        </row>
        <row r="460">
          <cell r="E460">
            <v>5</v>
          </cell>
          <cell r="F460">
            <v>5</v>
          </cell>
          <cell r="G460">
            <v>0</v>
          </cell>
          <cell r="H460">
            <v>10</v>
          </cell>
          <cell r="I460">
            <v>15</v>
          </cell>
        </row>
        <row r="464">
          <cell r="E464">
            <v>17</v>
          </cell>
          <cell r="F464">
            <v>0</v>
          </cell>
          <cell r="G464">
            <v>0</v>
          </cell>
          <cell r="H464">
            <v>17</v>
          </cell>
          <cell r="I464">
            <v>17</v>
          </cell>
        </row>
        <row r="466">
          <cell r="E466">
            <v>21</v>
          </cell>
          <cell r="F466">
            <v>2</v>
          </cell>
          <cell r="G466">
            <v>0</v>
          </cell>
          <cell r="H466">
            <v>23</v>
          </cell>
          <cell r="I466">
            <v>25</v>
          </cell>
        </row>
        <row r="468">
          <cell r="E468">
            <v>0</v>
          </cell>
          <cell r="F468">
            <v>1</v>
          </cell>
          <cell r="G468">
            <v>0</v>
          </cell>
          <cell r="H468">
            <v>1</v>
          </cell>
          <cell r="I468">
            <v>2</v>
          </cell>
        </row>
        <row r="470">
          <cell r="E470">
            <v>5</v>
          </cell>
          <cell r="F470">
            <v>0</v>
          </cell>
          <cell r="G470">
            <v>0</v>
          </cell>
          <cell r="H470">
            <v>5</v>
          </cell>
          <cell r="I470">
            <v>5</v>
          </cell>
        </row>
        <row r="472">
          <cell r="E472">
            <v>2</v>
          </cell>
          <cell r="F472">
            <v>1</v>
          </cell>
          <cell r="G472">
            <v>0</v>
          </cell>
          <cell r="H472">
            <v>3</v>
          </cell>
          <cell r="I472">
            <v>4</v>
          </cell>
        </row>
        <row r="473">
          <cell r="E473">
            <v>96</v>
          </cell>
          <cell r="F473">
            <v>17</v>
          </cell>
          <cell r="G473">
            <v>0</v>
          </cell>
          <cell r="H473">
            <v>113</v>
          </cell>
          <cell r="I473">
            <v>130</v>
          </cell>
        </row>
        <row r="474">
          <cell r="E474">
            <v>5</v>
          </cell>
          <cell r="F474">
            <v>2</v>
          </cell>
          <cell r="G474">
            <v>0</v>
          </cell>
          <cell r="H474">
            <v>7</v>
          </cell>
          <cell r="I474">
            <v>9</v>
          </cell>
        </row>
        <row r="475">
          <cell r="E475">
            <v>1</v>
          </cell>
          <cell r="F475">
            <v>1</v>
          </cell>
          <cell r="G475">
            <v>0</v>
          </cell>
          <cell r="H475">
            <v>2</v>
          </cell>
          <cell r="I475">
            <v>3</v>
          </cell>
        </row>
        <row r="476">
          <cell r="E476">
            <v>4</v>
          </cell>
          <cell r="F476">
            <v>0</v>
          </cell>
          <cell r="G476">
            <v>0</v>
          </cell>
          <cell r="H476">
            <v>4</v>
          </cell>
          <cell r="I476">
            <v>4</v>
          </cell>
        </row>
        <row r="477">
          <cell r="E477">
            <v>1</v>
          </cell>
          <cell r="F477">
            <v>0</v>
          </cell>
          <cell r="G477">
            <v>0</v>
          </cell>
          <cell r="H477">
            <v>1</v>
          </cell>
          <cell r="I477">
            <v>1</v>
          </cell>
        </row>
        <row r="478">
          <cell r="E478">
            <v>10</v>
          </cell>
          <cell r="F478">
            <v>3</v>
          </cell>
          <cell r="G478">
            <v>0</v>
          </cell>
          <cell r="H478">
            <v>13</v>
          </cell>
          <cell r="I478">
            <v>16</v>
          </cell>
        </row>
        <row r="479">
          <cell r="E479">
            <v>8</v>
          </cell>
          <cell r="F479">
            <v>0</v>
          </cell>
          <cell r="G479">
            <v>0</v>
          </cell>
          <cell r="H479">
            <v>8</v>
          </cell>
          <cell r="I479">
            <v>8</v>
          </cell>
        </row>
        <row r="480">
          <cell r="E480">
            <v>1</v>
          </cell>
          <cell r="F480">
            <v>0</v>
          </cell>
          <cell r="G480">
            <v>0</v>
          </cell>
          <cell r="H480">
            <v>1</v>
          </cell>
          <cell r="I480">
            <v>1</v>
          </cell>
        </row>
      </sheetData>
      <sheetData sheetId="1">
        <row r="498">
          <cell r="E498">
            <v>24</v>
          </cell>
          <cell r="F498">
            <v>1</v>
          </cell>
          <cell r="G498">
            <v>0</v>
          </cell>
          <cell r="H498">
            <v>25</v>
          </cell>
          <cell r="I498">
            <v>26</v>
          </cell>
        </row>
        <row r="499">
          <cell r="E499">
            <v>85</v>
          </cell>
          <cell r="F499">
            <v>1</v>
          </cell>
          <cell r="G499">
            <v>0</v>
          </cell>
          <cell r="H499">
            <v>86</v>
          </cell>
          <cell r="I499">
            <v>87</v>
          </cell>
        </row>
        <row r="516">
          <cell r="E516">
            <v>72408</v>
          </cell>
          <cell r="F516">
            <v>17939</v>
          </cell>
          <cell r="G516">
            <v>28</v>
          </cell>
          <cell r="I516">
            <v>108370</v>
          </cell>
        </row>
        <row r="517">
          <cell r="E517">
            <v>343</v>
          </cell>
          <cell r="F517">
            <v>153</v>
          </cell>
          <cell r="G517">
            <v>0</v>
          </cell>
          <cell r="I517">
            <v>649</v>
          </cell>
        </row>
        <row r="519">
          <cell r="E519">
            <v>36971</v>
          </cell>
          <cell r="F519">
            <v>10782</v>
          </cell>
          <cell r="G519">
            <v>15</v>
          </cell>
          <cell r="I519">
            <v>58580</v>
          </cell>
        </row>
        <row r="520">
          <cell r="E520">
            <v>23295</v>
          </cell>
          <cell r="F520">
            <v>5421</v>
          </cell>
          <cell r="G520">
            <v>10</v>
          </cell>
          <cell r="I520">
            <v>34167</v>
          </cell>
        </row>
        <row r="521">
          <cell r="E521">
            <v>2789</v>
          </cell>
          <cell r="F521">
            <v>630</v>
          </cell>
          <cell r="G521">
            <v>0</v>
          </cell>
          <cell r="I521">
            <v>4049</v>
          </cell>
        </row>
        <row r="522">
          <cell r="E522">
            <v>26601</v>
          </cell>
          <cell r="F522">
            <v>5757</v>
          </cell>
          <cell r="G522">
            <v>10</v>
          </cell>
          <cell r="I522">
            <v>38145</v>
          </cell>
        </row>
        <row r="527">
          <cell r="E527">
            <v>1</v>
          </cell>
          <cell r="F527">
            <v>0</v>
          </cell>
          <cell r="G527">
            <v>0</v>
          </cell>
          <cell r="H527">
            <v>1</v>
          </cell>
          <cell r="I527">
            <v>1</v>
          </cell>
        </row>
        <row r="529">
          <cell r="E529">
            <v>309</v>
          </cell>
          <cell r="F529">
            <v>50</v>
          </cell>
          <cell r="G529">
            <v>0</v>
          </cell>
          <cell r="H529">
            <v>359</v>
          </cell>
          <cell r="I529">
            <v>409</v>
          </cell>
        </row>
        <row r="530">
          <cell r="E530">
            <v>63</v>
          </cell>
          <cell r="F530">
            <v>11</v>
          </cell>
          <cell r="G530">
            <v>0</v>
          </cell>
          <cell r="H530">
            <v>74</v>
          </cell>
          <cell r="I530">
            <v>85</v>
          </cell>
        </row>
        <row r="533">
          <cell r="E533">
            <v>7</v>
          </cell>
          <cell r="F533">
            <v>0</v>
          </cell>
          <cell r="G533">
            <v>0</v>
          </cell>
          <cell r="H533">
            <v>7</v>
          </cell>
          <cell r="I533">
            <v>7</v>
          </cell>
        </row>
        <row r="535">
          <cell r="E535">
            <v>114</v>
          </cell>
          <cell r="F535">
            <v>21</v>
          </cell>
          <cell r="G535">
            <v>0</v>
          </cell>
          <cell r="H535">
            <v>135</v>
          </cell>
          <cell r="I535">
            <v>156</v>
          </cell>
        </row>
        <row r="536">
          <cell r="E536">
            <v>266</v>
          </cell>
          <cell r="F536">
            <v>117</v>
          </cell>
          <cell r="G536">
            <v>0</v>
          </cell>
          <cell r="H536">
            <v>383</v>
          </cell>
          <cell r="I536">
            <v>500</v>
          </cell>
        </row>
        <row r="537">
          <cell r="E537">
            <v>2</v>
          </cell>
          <cell r="F537">
            <v>0</v>
          </cell>
          <cell r="G537">
            <v>0</v>
          </cell>
          <cell r="H537">
            <v>2</v>
          </cell>
          <cell r="I537">
            <v>2</v>
          </cell>
        </row>
        <row r="538">
          <cell r="E538">
            <v>55</v>
          </cell>
          <cell r="F538">
            <v>25</v>
          </cell>
          <cell r="G538">
            <v>0</v>
          </cell>
          <cell r="H538">
            <v>80</v>
          </cell>
          <cell r="I538">
            <v>105</v>
          </cell>
        </row>
        <row r="539">
          <cell r="E539">
            <v>15</v>
          </cell>
          <cell r="F539">
            <v>2</v>
          </cell>
          <cell r="G539">
            <v>0</v>
          </cell>
          <cell r="H539">
            <v>17</v>
          </cell>
          <cell r="I539">
            <v>19</v>
          </cell>
        </row>
        <row r="540">
          <cell r="E540">
            <v>33</v>
          </cell>
          <cell r="F540">
            <v>10</v>
          </cell>
          <cell r="G540">
            <v>0</v>
          </cell>
          <cell r="H540">
            <v>43</v>
          </cell>
          <cell r="I540">
            <v>53</v>
          </cell>
        </row>
        <row r="543">
          <cell r="E543">
            <v>1</v>
          </cell>
          <cell r="F543">
            <v>0</v>
          </cell>
          <cell r="G543">
            <v>0</v>
          </cell>
          <cell r="H543">
            <v>1</v>
          </cell>
          <cell r="I543">
            <v>1</v>
          </cell>
        </row>
        <row r="544">
          <cell r="E544">
            <v>2</v>
          </cell>
          <cell r="F544">
            <v>0</v>
          </cell>
          <cell r="G544">
            <v>0</v>
          </cell>
          <cell r="H544">
            <v>2</v>
          </cell>
          <cell r="I544">
            <v>2</v>
          </cell>
        </row>
        <row r="546">
          <cell r="E546">
            <v>985</v>
          </cell>
          <cell r="F546">
            <v>231</v>
          </cell>
          <cell r="G546">
            <v>1</v>
          </cell>
          <cell r="H546">
            <v>1217</v>
          </cell>
          <cell r="I546">
            <v>1450</v>
          </cell>
        </row>
        <row r="548">
          <cell r="E548">
            <v>456</v>
          </cell>
          <cell r="F548">
            <v>82</v>
          </cell>
          <cell r="G548">
            <v>0</v>
          </cell>
          <cell r="H548">
            <v>538</v>
          </cell>
          <cell r="I548">
            <v>620</v>
          </cell>
        </row>
        <row r="550">
          <cell r="E550">
            <v>1354</v>
          </cell>
          <cell r="F550">
            <v>372</v>
          </cell>
          <cell r="G550">
            <v>0</v>
          </cell>
          <cell r="H550">
            <v>1726</v>
          </cell>
          <cell r="I550">
            <v>2098</v>
          </cell>
        </row>
        <row r="551">
          <cell r="E551">
            <v>162</v>
          </cell>
          <cell r="F551">
            <v>48</v>
          </cell>
          <cell r="G551">
            <v>1</v>
          </cell>
          <cell r="H551">
            <v>211</v>
          </cell>
          <cell r="I551">
            <v>261</v>
          </cell>
        </row>
        <row r="552">
          <cell r="E552">
            <v>3067</v>
          </cell>
          <cell r="F552">
            <v>1132</v>
          </cell>
          <cell r="G552">
            <v>1</v>
          </cell>
          <cell r="H552">
            <v>4200</v>
          </cell>
          <cell r="I552">
            <v>5334</v>
          </cell>
        </row>
        <row r="553">
          <cell r="E553">
            <v>398</v>
          </cell>
          <cell r="F553">
            <v>180</v>
          </cell>
          <cell r="G553">
            <v>0</v>
          </cell>
          <cell r="H553">
            <v>578</v>
          </cell>
          <cell r="I553">
            <v>758</v>
          </cell>
        </row>
        <row r="554">
          <cell r="E554">
            <v>131</v>
          </cell>
          <cell r="F554">
            <v>39</v>
          </cell>
          <cell r="G554">
            <v>0</v>
          </cell>
          <cell r="H554">
            <v>170</v>
          </cell>
          <cell r="I554">
            <v>209</v>
          </cell>
        </row>
        <row r="555">
          <cell r="E555">
            <v>222</v>
          </cell>
          <cell r="F555">
            <v>69</v>
          </cell>
          <cell r="G555">
            <v>0</v>
          </cell>
          <cell r="H555">
            <v>291</v>
          </cell>
          <cell r="I555">
            <v>360</v>
          </cell>
        </row>
        <row r="559">
          <cell r="E559">
            <v>453</v>
          </cell>
          <cell r="F559">
            <v>180</v>
          </cell>
          <cell r="G559">
            <v>0</v>
          </cell>
          <cell r="H559">
            <v>633</v>
          </cell>
          <cell r="I559">
            <v>813</v>
          </cell>
        </row>
        <row r="561">
          <cell r="E561">
            <v>117</v>
          </cell>
          <cell r="F561">
            <v>44</v>
          </cell>
          <cell r="G561">
            <v>0</v>
          </cell>
          <cell r="H561">
            <v>161</v>
          </cell>
          <cell r="I561">
            <v>205</v>
          </cell>
        </row>
        <row r="563">
          <cell r="E563">
            <v>3</v>
          </cell>
          <cell r="F563">
            <v>0</v>
          </cell>
          <cell r="G563">
            <v>0</v>
          </cell>
          <cell r="H563">
            <v>3</v>
          </cell>
          <cell r="I563">
            <v>3</v>
          </cell>
        </row>
        <row r="564">
          <cell r="E564">
            <v>12</v>
          </cell>
          <cell r="F564">
            <v>7</v>
          </cell>
          <cell r="G564">
            <v>0</v>
          </cell>
          <cell r="H564">
            <v>19</v>
          </cell>
          <cell r="I564">
            <v>26</v>
          </cell>
        </row>
        <row r="565">
          <cell r="E565">
            <v>5</v>
          </cell>
          <cell r="F565">
            <v>1</v>
          </cell>
          <cell r="G565">
            <v>0</v>
          </cell>
          <cell r="H565">
            <v>6</v>
          </cell>
          <cell r="I565">
            <v>7</v>
          </cell>
        </row>
        <row r="566">
          <cell r="E566">
            <v>1</v>
          </cell>
          <cell r="F566">
            <v>1</v>
          </cell>
          <cell r="G566">
            <v>0</v>
          </cell>
          <cell r="H566">
            <v>2</v>
          </cell>
          <cell r="I566">
            <v>3</v>
          </cell>
        </row>
        <row r="570">
          <cell r="E570">
            <v>20</v>
          </cell>
          <cell r="F570">
            <v>0</v>
          </cell>
          <cell r="G570">
            <v>0</v>
          </cell>
          <cell r="H570">
            <v>20</v>
          </cell>
          <cell r="I570">
            <v>20</v>
          </cell>
        </row>
        <row r="572">
          <cell r="E572">
            <v>28</v>
          </cell>
          <cell r="F572">
            <v>3</v>
          </cell>
          <cell r="G572">
            <v>0</v>
          </cell>
          <cell r="H572">
            <v>31</v>
          </cell>
          <cell r="I572">
            <v>34</v>
          </cell>
        </row>
        <row r="574">
          <cell r="E574">
            <v>0</v>
          </cell>
          <cell r="F574">
            <v>1</v>
          </cell>
          <cell r="G574">
            <v>0</v>
          </cell>
          <cell r="H574">
            <v>1</v>
          </cell>
          <cell r="I574">
            <v>2</v>
          </cell>
        </row>
        <row r="576">
          <cell r="E576">
            <v>5</v>
          </cell>
          <cell r="F576">
            <v>0</v>
          </cell>
          <cell r="G576">
            <v>0</v>
          </cell>
          <cell r="H576">
            <v>5</v>
          </cell>
          <cell r="I576">
            <v>5</v>
          </cell>
        </row>
        <row r="578">
          <cell r="E578">
            <v>2</v>
          </cell>
          <cell r="F578">
            <v>1</v>
          </cell>
          <cell r="G578">
            <v>0</v>
          </cell>
          <cell r="H578">
            <v>3</v>
          </cell>
          <cell r="I578">
            <v>4</v>
          </cell>
        </row>
        <row r="579">
          <cell r="E579">
            <v>109</v>
          </cell>
          <cell r="F579">
            <v>23</v>
          </cell>
          <cell r="G579">
            <v>0</v>
          </cell>
          <cell r="H579">
            <v>132</v>
          </cell>
          <cell r="I579">
            <v>155</v>
          </cell>
        </row>
        <row r="580">
          <cell r="E580">
            <v>7</v>
          </cell>
          <cell r="F580">
            <v>2</v>
          </cell>
          <cell r="G580">
            <v>0</v>
          </cell>
          <cell r="H580">
            <v>9</v>
          </cell>
          <cell r="I580">
            <v>11</v>
          </cell>
        </row>
        <row r="581">
          <cell r="E581">
            <v>1</v>
          </cell>
          <cell r="F581">
            <v>1</v>
          </cell>
          <cell r="G581">
            <v>0</v>
          </cell>
          <cell r="H581">
            <v>2</v>
          </cell>
          <cell r="I581">
            <v>3</v>
          </cell>
        </row>
        <row r="582">
          <cell r="E582">
            <v>3</v>
          </cell>
          <cell r="F582">
            <v>0</v>
          </cell>
          <cell r="G582">
            <v>0</v>
          </cell>
          <cell r="H582">
            <v>3</v>
          </cell>
          <cell r="I582">
            <v>3</v>
          </cell>
        </row>
        <row r="583">
          <cell r="E583">
            <v>1</v>
          </cell>
          <cell r="F583">
            <v>0</v>
          </cell>
          <cell r="G583">
            <v>0</v>
          </cell>
          <cell r="H583">
            <v>1</v>
          </cell>
          <cell r="I583">
            <v>1</v>
          </cell>
        </row>
        <row r="584">
          <cell r="E584">
            <v>12</v>
          </cell>
          <cell r="F584">
            <v>3</v>
          </cell>
          <cell r="G584">
            <v>0</v>
          </cell>
          <cell r="H584">
            <v>15</v>
          </cell>
          <cell r="I584">
            <v>18</v>
          </cell>
        </row>
        <row r="585">
          <cell r="E585">
            <v>8</v>
          </cell>
          <cell r="F585">
            <v>0</v>
          </cell>
          <cell r="G585">
            <v>0</v>
          </cell>
          <cell r="H585">
            <v>8</v>
          </cell>
          <cell r="I585">
            <v>8</v>
          </cell>
        </row>
      </sheetData>
      <sheetData sheetId="2">
        <row r="507">
          <cell r="E507">
            <v>22</v>
          </cell>
          <cell r="F507">
            <v>0</v>
          </cell>
          <cell r="G507">
            <v>0</v>
          </cell>
          <cell r="H507">
            <v>22</v>
          </cell>
          <cell r="I507">
            <v>22</v>
          </cell>
        </row>
        <row r="508">
          <cell r="E508">
            <v>81</v>
          </cell>
          <cell r="F508">
            <v>4</v>
          </cell>
          <cell r="G508">
            <v>0</v>
          </cell>
          <cell r="H508">
            <v>85</v>
          </cell>
          <cell r="I508">
            <v>89</v>
          </cell>
        </row>
        <row r="525">
          <cell r="E525">
            <v>73212</v>
          </cell>
          <cell r="F525">
            <v>17649</v>
          </cell>
          <cell r="G525">
            <v>31</v>
          </cell>
          <cell r="I525">
            <v>108603</v>
          </cell>
        </row>
        <row r="526">
          <cell r="E526">
            <v>335</v>
          </cell>
          <cell r="F526">
            <v>157</v>
          </cell>
          <cell r="G526">
            <v>0</v>
          </cell>
          <cell r="I526">
            <v>649</v>
          </cell>
        </row>
        <row r="528">
          <cell r="E528">
            <v>37557</v>
          </cell>
          <cell r="F528">
            <v>10694</v>
          </cell>
          <cell r="G528">
            <v>16</v>
          </cell>
          <cell r="I528">
            <v>58993</v>
          </cell>
        </row>
        <row r="529">
          <cell r="E529">
            <v>23752</v>
          </cell>
          <cell r="F529">
            <v>5367</v>
          </cell>
          <cell r="G529">
            <v>12</v>
          </cell>
          <cell r="I529">
            <v>34522</v>
          </cell>
        </row>
        <row r="530">
          <cell r="E530">
            <v>2746</v>
          </cell>
          <cell r="F530">
            <v>564</v>
          </cell>
          <cell r="G530">
            <v>0</v>
          </cell>
          <cell r="I530">
            <v>3874</v>
          </cell>
        </row>
        <row r="531">
          <cell r="E531">
            <v>25483</v>
          </cell>
          <cell r="F531">
            <v>5175</v>
          </cell>
          <cell r="G531">
            <v>9</v>
          </cell>
          <cell r="I531">
            <v>35860</v>
          </cell>
        </row>
        <row r="536">
          <cell r="E536">
            <v>1</v>
          </cell>
          <cell r="F536">
            <v>0</v>
          </cell>
          <cell r="G536">
            <v>0</v>
          </cell>
          <cell r="H536">
            <v>1</v>
          </cell>
          <cell r="I536">
            <v>1</v>
          </cell>
        </row>
        <row r="538">
          <cell r="E538">
            <v>343</v>
          </cell>
          <cell r="F538">
            <v>63</v>
          </cell>
          <cell r="G538">
            <v>0</v>
          </cell>
          <cell r="H538">
            <v>406</v>
          </cell>
          <cell r="I538">
            <v>469</v>
          </cell>
        </row>
        <row r="539">
          <cell r="E539">
            <v>62</v>
          </cell>
          <cell r="F539">
            <v>10</v>
          </cell>
          <cell r="G539">
            <v>0</v>
          </cell>
          <cell r="H539">
            <v>72</v>
          </cell>
          <cell r="I539">
            <v>82</v>
          </cell>
        </row>
        <row r="542">
          <cell r="E542">
            <v>5</v>
          </cell>
          <cell r="F542">
            <v>0</v>
          </cell>
          <cell r="G542">
            <v>0</v>
          </cell>
          <cell r="H542">
            <v>5</v>
          </cell>
          <cell r="I542">
            <v>5</v>
          </cell>
        </row>
        <row r="544">
          <cell r="E544">
            <v>135</v>
          </cell>
          <cell r="F544">
            <v>24</v>
          </cell>
          <cell r="G544">
            <v>0</v>
          </cell>
          <cell r="H544">
            <v>159</v>
          </cell>
          <cell r="I544">
            <v>183</v>
          </cell>
        </row>
        <row r="545">
          <cell r="E545">
            <v>270</v>
          </cell>
          <cell r="F545">
            <v>122</v>
          </cell>
          <cell r="G545">
            <v>0</v>
          </cell>
          <cell r="H545">
            <v>392</v>
          </cell>
          <cell r="I545">
            <v>514</v>
          </cell>
        </row>
        <row r="546">
          <cell r="E546">
            <v>1</v>
          </cell>
          <cell r="F546">
            <v>1</v>
          </cell>
          <cell r="G546">
            <v>0</v>
          </cell>
          <cell r="H546">
            <v>2</v>
          </cell>
          <cell r="I546">
            <v>3</v>
          </cell>
        </row>
        <row r="547">
          <cell r="E547">
            <v>2</v>
          </cell>
          <cell r="F547">
            <v>0</v>
          </cell>
          <cell r="G547">
            <v>0</v>
          </cell>
          <cell r="H547">
            <v>2</v>
          </cell>
          <cell r="I547">
            <v>2</v>
          </cell>
        </row>
        <row r="548">
          <cell r="E548">
            <v>54</v>
          </cell>
          <cell r="F548">
            <v>27</v>
          </cell>
          <cell r="G548">
            <v>0</v>
          </cell>
          <cell r="H548">
            <v>81</v>
          </cell>
          <cell r="I548">
            <v>108</v>
          </cell>
        </row>
        <row r="549">
          <cell r="E549">
            <v>15</v>
          </cell>
          <cell r="F549">
            <v>2</v>
          </cell>
          <cell r="G549">
            <v>0</v>
          </cell>
          <cell r="H549">
            <v>17</v>
          </cell>
          <cell r="I549">
            <v>19</v>
          </cell>
        </row>
        <row r="550">
          <cell r="E550">
            <v>27</v>
          </cell>
          <cell r="F550">
            <v>5</v>
          </cell>
          <cell r="G550">
            <v>0</v>
          </cell>
          <cell r="H550">
            <v>32</v>
          </cell>
          <cell r="I550">
            <v>37</v>
          </cell>
        </row>
        <row r="553">
          <cell r="E553">
            <v>3</v>
          </cell>
          <cell r="F553">
            <v>1</v>
          </cell>
          <cell r="G553">
            <v>0</v>
          </cell>
          <cell r="H553">
            <v>4</v>
          </cell>
          <cell r="I553">
            <v>5</v>
          </cell>
        </row>
        <row r="554">
          <cell r="E554">
            <v>5</v>
          </cell>
          <cell r="F554">
            <v>0</v>
          </cell>
          <cell r="G554">
            <v>0</v>
          </cell>
          <cell r="H554">
            <v>5</v>
          </cell>
          <cell r="I554">
            <v>5</v>
          </cell>
        </row>
        <row r="555">
          <cell r="E555">
            <v>1</v>
          </cell>
          <cell r="F555">
            <v>0</v>
          </cell>
          <cell r="G555">
            <v>0</v>
          </cell>
          <cell r="H555">
            <v>1</v>
          </cell>
          <cell r="I555">
            <v>1</v>
          </cell>
        </row>
        <row r="556">
          <cell r="E556">
            <v>3</v>
          </cell>
          <cell r="F556">
            <v>0</v>
          </cell>
          <cell r="G556">
            <v>0</v>
          </cell>
          <cell r="H556">
            <v>3</v>
          </cell>
          <cell r="I556">
            <v>3</v>
          </cell>
        </row>
        <row r="557">
          <cell r="E557">
            <v>1</v>
          </cell>
          <cell r="F557">
            <v>0</v>
          </cell>
          <cell r="G557">
            <v>0</v>
          </cell>
          <cell r="H557">
            <v>1</v>
          </cell>
          <cell r="I557">
            <v>1</v>
          </cell>
        </row>
        <row r="559">
          <cell r="E559">
            <v>1126</v>
          </cell>
          <cell r="F559">
            <v>263</v>
          </cell>
          <cell r="G559">
            <v>1</v>
          </cell>
          <cell r="H559">
            <v>1390</v>
          </cell>
          <cell r="I559">
            <v>1655</v>
          </cell>
        </row>
        <row r="561">
          <cell r="E561">
            <v>503</v>
          </cell>
          <cell r="F561">
            <v>105</v>
          </cell>
          <cell r="G561">
            <v>0</v>
          </cell>
          <cell r="H561">
            <v>608</v>
          </cell>
          <cell r="I561">
            <v>713</v>
          </cell>
        </row>
        <row r="563">
          <cell r="E563">
            <v>1439</v>
          </cell>
          <cell r="F563">
            <v>407</v>
          </cell>
          <cell r="G563">
            <v>0</v>
          </cell>
          <cell r="H563">
            <v>1846</v>
          </cell>
          <cell r="I563">
            <v>2253</v>
          </cell>
        </row>
        <row r="564">
          <cell r="E564">
            <v>154</v>
          </cell>
          <cell r="F564">
            <v>43</v>
          </cell>
          <cell r="G564">
            <v>1</v>
          </cell>
          <cell r="H564">
            <v>198</v>
          </cell>
          <cell r="I564">
            <v>243</v>
          </cell>
        </row>
        <row r="565">
          <cell r="E565">
            <v>3059</v>
          </cell>
          <cell r="F565">
            <v>1145</v>
          </cell>
          <cell r="G565">
            <v>1</v>
          </cell>
          <cell r="H565">
            <v>4205</v>
          </cell>
          <cell r="I565">
            <v>5352</v>
          </cell>
        </row>
        <row r="566">
          <cell r="E566">
            <v>330</v>
          </cell>
          <cell r="F566">
            <v>151</v>
          </cell>
          <cell r="G566">
            <v>0</v>
          </cell>
          <cell r="H566">
            <v>481</v>
          </cell>
          <cell r="I566">
            <v>632</v>
          </cell>
        </row>
        <row r="567">
          <cell r="E567">
            <v>125</v>
          </cell>
          <cell r="F567">
            <v>39</v>
          </cell>
          <cell r="G567">
            <v>0</v>
          </cell>
          <cell r="H567">
            <v>164</v>
          </cell>
          <cell r="I567">
            <v>203</v>
          </cell>
        </row>
        <row r="568">
          <cell r="E568">
            <v>228</v>
          </cell>
          <cell r="F568">
            <v>64</v>
          </cell>
          <cell r="G568">
            <v>0</v>
          </cell>
          <cell r="H568">
            <v>292</v>
          </cell>
          <cell r="I568">
            <v>356</v>
          </cell>
        </row>
        <row r="571">
          <cell r="E571">
            <v>1</v>
          </cell>
          <cell r="F571">
            <v>0</v>
          </cell>
          <cell r="G571">
            <v>0</v>
          </cell>
          <cell r="H571">
            <v>1</v>
          </cell>
          <cell r="I571">
            <v>1</v>
          </cell>
        </row>
        <row r="572">
          <cell r="E572">
            <v>492</v>
          </cell>
          <cell r="F572">
            <v>199</v>
          </cell>
          <cell r="G572">
            <v>0</v>
          </cell>
          <cell r="H572">
            <v>691</v>
          </cell>
          <cell r="I572">
            <v>890</v>
          </cell>
        </row>
        <row r="573">
          <cell r="E573">
            <v>126</v>
          </cell>
          <cell r="F573">
            <v>51</v>
          </cell>
          <cell r="G573">
            <v>0</v>
          </cell>
          <cell r="H573">
            <v>177</v>
          </cell>
          <cell r="I573">
            <v>228</v>
          </cell>
        </row>
        <row r="574">
          <cell r="E574">
            <v>5</v>
          </cell>
          <cell r="F574">
            <v>0</v>
          </cell>
          <cell r="G574">
            <v>0</v>
          </cell>
          <cell r="H574">
            <v>5</v>
          </cell>
          <cell r="I574">
            <v>5</v>
          </cell>
        </row>
        <row r="578">
          <cell r="E578">
            <v>22</v>
          </cell>
          <cell r="F578">
            <v>0</v>
          </cell>
          <cell r="G578">
            <v>0</v>
          </cell>
          <cell r="H578">
            <v>22</v>
          </cell>
          <cell r="I578">
            <v>22</v>
          </cell>
        </row>
        <row r="580">
          <cell r="E580">
            <v>32</v>
          </cell>
          <cell r="F580">
            <v>4</v>
          </cell>
          <cell r="G580">
            <v>0</v>
          </cell>
          <cell r="H580">
            <v>36</v>
          </cell>
          <cell r="I580">
            <v>40</v>
          </cell>
        </row>
        <row r="582">
          <cell r="E582">
            <v>1</v>
          </cell>
          <cell r="F582">
            <v>1</v>
          </cell>
          <cell r="G582">
            <v>0</v>
          </cell>
          <cell r="H582">
            <v>2</v>
          </cell>
          <cell r="I582">
            <v>3</v>
          </cell>
        </row>
        <row r="584">
          <cell r="E584">
            <v>6</v>
          </cell>
          <cell r="F584">
            <v>0</v>
          </cell>
          <cell r="G584">
            <v>0</v>
          </cell>
          <cell r="H584">
            <v>6</v>
          </cell>
          <cell r="I584">
            <v>6</v>
          </cell>
        </row>
        <row r="586">
          <cell r="E586">
            <v>2</v>
          </cell>
          <cell r="F586">
            <v>1</v>
          </cell>
          <cell r="G586">
            <v>0</v>
          </cell>
          <cell r="H586">
            <v>3</v>
          </cell>
          <cell r="I586">
            <v>4</v>
          </cell>
        </row>
        <row r="587">
          <cell r="E587">
            <v>121</v>
          </cell>
          <cell r="F587">
            <v>26</v>
          </cell>
          <cell r="G587">
            <v>0</v>
          </cell>
          <cell r="H587">
            <v>147</v>
          </cell>
          <cell r="I587">
            <v>173</v>
          </cell>
        </row>
        <row r="588">
          <cell r="E588">
            <v>7</v>
          </cell>
          <cell r="F588">
            <v>2</v>
          </cell>
          <cell r="G588">
            <v>0</v>
          </cell>
          <cell r="H588">
            <v>9</v>
          </cell>
          <cell r="I588">
            <v>11</v>
          </cell>
        </row>
        <row r="589">
          <cell r="E589">
            <v>1</v>
          </cell>
          <cell r="F589">
            <v>1</v>
          </cell>
          <cell r="G589">
            <v>0</v>
          </cell>
          <cell r="H589">
            <v>2</v>
          </cell>
          <cell r="I589">
            <v>3</v>
          </cell>
        </row>
        <row r="590">
          <cell r="E590">
            <v>3</v>
          </cell>
          <cell r="F590">
            <v>0</v>
          </cell>
          <cell r="G590">
            <v>0</v>
          </cell>
          <cell r="H590">
            <v>3</v>
          </cell>
          <cell r="I590">
            <v>3</v>
          </cell>
        </row>
        <row r="591">
          <cell r="E591">
            <v>1</v>
          </cell>
          <cell r="F591">
            <v>0</v>
          </cell>
          <cell r="G591">
            <v>0</v>
          </cell>
          <cell r="H591">
            <v>1</v>
          </cell>
          <cell r="I591">
            <v>1</v>
          </cell>
        </row>
        <row r="592">
          <cell r="E592">
            <v>16</v>
          </cell>
          <cell r="F592">
            <v>4</v>
          </cell>
          <cell r="G592">
            <v>0</v>
          </cell>
          <cell r="H592">
            <v>20</v>
          </cell>
          <cell r="I592">
            <v>24</v>
          </cell>
        </row>
        <row r="593">
          <cell r="E593">
            <v>10</v>
          </cell>
          <cell r="F593">
            <v>0</v>
          </cell>
          <cell r="G593">
            <v>0</v>
          </cell>
          <cell r="H593">
            <v>10</v>
          </cell>
          <cell r="I593">
            <v>10</v>
          </cell>
        </row>
        <row r="594">
          <cell r="E594">
            <v>1</v>
          </cell>
          <cell r="F594">
            <v>0</v>
          </cell>
          <cell r="G594">
            <v>0</v>
          </cell>
          <cell r="H594">
            <v>1</v>
          </cell>
          <cell r="I594">
            <v>1</v>
          </cell>
        </row>
      </sheetData>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AF9C4-FDAB-4A47-843A-79054A926C7B}">
  <dimension ref="A2:D77"/>
  <sheetViews>
    <sheetView tabSelected="1" workbookViewId="0">
      <selection activeCell="A74" sqref="A74"/>
    </sheetView>
  </sheetViews>
  <sheetFormatPr defaultRowHeight="14.25" x14ac:dyDescent="0.2"/>
  <cols>
    <col min="1" max="1" width="32" style="2" customWidth="1"/>
    <col min="2" max="4" width="24.28515625" style="2" customWidth="1"/>
    <col min="5" max="16384" width="9.140625" style="2"/>
  </cols>
  <sheetData>
    <row r="2" spans="1:4" ht="15.75" x14ac:dyDescent="0.25">
      <c r="A2" s="13" t="s">
        <v>0</v>
      </c>
    </row>
    <row r="3" spans="1:4" ht="15" thickBot="1" x14ac:dyDescent="0.25"/>
    <row r="4" spans="1:4" ht="18.75" customHeight="1" thickBot="1" x14ac:dyDescent="0.25">
      <c r="A4" s="14" t="s">
        <v>1</v>
      </c>
      <c r="B4" s="15" t="s">
        <v>2</v>
      </c>
      <c r="C4" s="16" t="s">
        <v>3</v>
      </c>
      <c r="D4" s="16" t="s">
        <v>4</v>
      </c>
    </row>
    <row r="5" spans="1:4" ht="18.75" customHeight="1" thickBot="1" x14ac:dyDescent="0.25">
      <c r="A5" s="5" t="s">
        <v>5</v>
      </c>
      <c r="B5" s="6" t="s">
        <v>6</v>
      </c>
      <c r="C5" s="7" t="s">
        <v>7</v>
      </c>
      <c r="D5" s="7" t="s">
        <v>8</v>
      </c>
    </row>
    <row r="6" spans="1:4" ht="18.75" customHeight="1" thickBot="1" x14ac:dyDescent="0.25">
      <c r="A6" s="8" t="s">
        <v>9</v>
      </c>
      <c r="B6" s="9">
        <v>239</v>
      </c>
      <c r="C6" s="10">
        <v>229</v>
      </c>
      <c r="D6" s="10">
        <v>216</v>
      </c>
    </row>
    <row r="7" spans="1:4" ht="18.75" customHeight="1" thickBot="1" x14ac:dyDescent="0.25">
      <c r="A7" s="8" t="s">
        <v>10</v>
      </c>
      <c r="B7" s="11">
        <v>478</v>
      </c>
      <c r="C7" s="12">
        <v>458</v>
      </c>
      <c r="D7" s="12">
        <v>432</v>
      </c>
    </row>
    <row r="8" spans="1:4" x14ac:dyDescent="0.2">
      <c r="A8" s="2" t="s">
        <v>11</v>
      </c>
    </row>
    <row r="10" spans="1:4" ht="15.75" x14ac:dyDescent="0.25">
      <c r="A10" s="13" t="s">
        <v>12</v>
      </c>
    </row>
    <row r="11" spans="1:4" ht="15" thickBot="1" x14ac:dyDescent="0.25"/>
    <row r="12" spans="1:4" ht="18.75" customHeight="1" thickBot="1" x14ac:dyDescent="0.25">
      <c r="A12" s="14" t="s">
        <v>1</v>
      </c>
      <c r="B12" s="15" t="s">
        <v>2</v>
      </c>
      <c r="C12" s="16" t="s">
        <v>3</v>
      </c>
      <c r="D12" s="16" t="s">
        <v>4</v>
      </c>
    </row>
    <row r="13" spans="1:4" ht="18.75" customHeight="1" thickBot="1" x14ac:dyDescent="0.25">
      <c r="A13" s="5" t="s">
        <v>5</v>
      </c>
      <c r="B13" s="6" t="s">
        <v>6</v>
      </c>
      <c r="C13" s="7" t="s">
        <v>7</v>
      </c>
      <c r="D13" s="7" t="s">
        <v>8</v>
      </c>
    </row>
    <row r="14" spans="1:4" ht="18.75" customHeight="1" thickBot="1" x14ac:dyDescent="0.25">
      <c r="A14" s="8" t="s">
        <v>9</v>
      </c>
      <c r="B14" s="9">
        <v>117</v>
      </c>
      <c r="C14" s="10">
        <v>115</v>
      </c>
      <c r="D14" s="10">
        <v>102</v>
      </c>
    </row>
    <row r="15" spans="1:4" ht="18.75" customHeight="1" thickBot="1" x14ac:dyDescent="0.25">
      <c r="A15" s="8" t="s">
        <v>10</v>
      </c>
      <c r="B15" s="11">
        <v>234</v>
      </c>
      <c r="C15" s="12">
        <v>230</v>
      </c>
      <c r="D15" s="12">
        <v>204</v>
      </c>
    </row>
    <row r="16" spans="1:4" x14ac:dyDescent="0.2">
      <c r="A16" s="2" t="s">
        <v>11</v>
      </c>
    </row>
    <row r="18" spans="1:3" ht="15.75" x14ac:dyDescent="0.25">
      <c r="A18" s="13" t="s">
        <v>13</v>
      </c>
    </row>
    <row r="19" spans="1:3" ht="15" thickBot="1" x14ac:dyDescent="0.25"/>
    <row r="20" spans="1:3" ht="30.75" thickBot="1" x14ac:dyDescent="0.25">
      <c r="A20" s="18" t="s">
        <v>14</v>
      </c>
      <c r="B20" s="16" t="s">
        <v>15</v>
      </c>
      <c r="C20" s="16" t="s">
        <v>16</v>
      </c>
    </row>
    <row r="21" spans="1:3" ht="15" thickBot="1" x14ac:dyDescent="0.25">
      <c r="A21" s="19" t="s">
        <v>17</v>
      </c>
      <c r="B21" s="20">
        <v>142</v>
      </c>
      <c r="C21" s="20">
        <v>59</v>
      </c>
    </row>
    <row r="22" spans="1:3" ht="15" thickBot="1" x14ac:dyDescent="0.25">
      <c r="A22" s="19" t="s">
        <v>10</v>
      </c>
      <c r="B22" s="21">
        <v>282</v>
      </c>
      <c r="C22" s="21">
        <v>118</v>
      </c>
    </row>
    <row r="24" spans="1:3" ht="15.75" x14ac:dyDescent="0.25">
      <c r="A24" s="13" t="s">
        <v>18</v>
      </c>
    </row>
    <row r="25" spans="1:3" ht="15" thickBot="1" x14ac:dyDescent="0.25"/>
    <row r="26" spans="1:3" ht="15.75" thickBot="1" x14ac:dyDescent="0.25">
      <c r="A26" s="18" t="s">
        <v>14</v>
      </c>
      <c r="B26" s="16" t="s">
        <v>19</v>
      </c>
    </row>
    <row r="27" spans="1:3" ht="15" thickBot="1" x14ac:dyDescent="0.25">
      <c r="A27" s="19" t="s">
        <v>17</v>
      </c>
      <c r="B27" s="20">
        <v>41</v>
      </c>
    </row>
    <row r="28" spans="1:3" ht="15" thickBot="1" x14ac:dyDescent="0.25">
      <c r="A28" s="19" t="s">
        <v>10</v>
      </c>
      <c r="B28" s="21">
        <v>82</v>
      </c>
    </row>
    <row r="30" spans="1:3" ht="15.75" x14ac:dyDescent="0.25">
      <c r="A30" s="13" t="s">
        <v>20</v>
      </c>
    </row>
    <row r="31" spans="1:3" ht="15" thickBot="1" x14ac:dyDescent="0.25"/>
    <row r="32" spans="1:3" ht="15.75" thickBot="1" x14ac:dyDescent="0.25">
      <c r="A32" s="29"/>
      <c r="B32" s="16" t="s">
        <v>21</v>
      </c>
      <c r="C32" s="16" t="s">
        <v>22</v>
      </c>
    </row>
    <row r="33" spans="1:3" ht="30.75" thickBot="1" x14ac:dyDescent="0.25">
      <c r="A33" s="30" t="s">
        <v>23</v>
      </c>
      <c r="B33" s="31" t="s">
        <v>24</v>
      </c>
      <c r="C33" s="31" t="s">
        <v>25</v>
      </c>
    </row>
    <row r="34" spans="1:3" ht="15.75" thickBot="1" x14ac:dyDescent="0.25">
      <c r="A34" s="23" t="s">
        <v>26</v>
      </c>
      <c r="B34" s="24">
        <v>605</v>
      </c>
      <c r="C34" s="20">
        <v>713</v>
      </c>
    </row>
    <row r="35" spans="1:3" ht="15.75" thickBot="1" x14ac:dyDescent="0.25">
      <c r="A35" s="23" t="s">
        <v>27</v>
      </c>
      <c r="B35" s="25">
        <v>555</v>
      </c>
      <c r="C35" s="21">
        <v>493</v>
      </c>
    </row>
    <row r="36" spans="1:3" ht="15.75" thickBot="1" x14ac:dyDescent="0.25">
      <c r="A36" s="23" t="s">
        <v>28</v>
      </c>
      <c r="B36" s="25">
        <v>429</v>
      </c>
      <c r="C36" s="21">
        <v>493</v>
      </c>
    </row>
    <row r="37" spans="1:3" x14ac:dyDescent="0.2">
      <c r="A37" s="2" t="s">
        <v>11</v>
      </c>
    </row>
    <row r="39" spans="1:3" ht="15.75" x14ac:dyDescent="0.25">
      <c r="A39" s="13" t="s">
        <v>29</v>
      </c>
    </row>
    <row r="40" spans="1:3" ht="15" thickBot="1" x14ac:dyDescent="0.25"/>
    <row r="41" spans="1:3" ht="15.75" thickBot="1" x14ac:dyDescent="0.25">
      <c r="A41" s="29"/>
      <c r="B41" s="15" t="s">
        <v>21</v>
      </c>
      <c r="C41" s="16" t="s">
        <v>22</v>
      </c>
    </row>
    <row r="42" spans="1:3" ht="30.75" thickBot="1" x14ac:dyDescent="0.25">
      <c r="A42" s="30" t="s">
        <v>23</v>
      </c>
      <c r="B42" s="31" t="s">
        <v>30</v>
      </c>
      <c r="C42" s="31" t="s">
        <v>31</v>
      </c>
    </row>
    <row r="43" spans="1:3" ht="15.75" thickBot="1" x14ac:dyDescent="0.25">
      <c r="A43" s="26" t="s">
        <v>26</v>
      </c>
      <c r="B43" s="27">
        <v>253</v>
      </c>
      <c r="C43" s="21" t="s">
        <v>32</v>
      </c>
    </row>
    <row r="44" spans="1:3" ht="15.75" thickBot="1" x14ac:dyDescent="0.25">
      <c r="A44" s="26" t="s">
        <v>27</v>
      </c>
      <c r="B44" s="28">
        <v>253</v>
      </c>
      <c r="C44" s="21" t="s">
        <v>32</v>
      </c>
    </row>
    <row r="45" spans="1:3" ht="15.75" thickBot="1" x14ac:dyDescent="0.25">
      <c r="A45" s="26" t="s">
        <v>28</v>
      </c>
      <c r="B45" s="28">
        <v>253</v>
      </c>
      <c r="C45" s="20">
        <v>209</v>
      </c>
    </row>
    <row r="46" spans="1:3" x14ac:dyDescent="0.2">
      <c r="A46" s="2" t="s">
        <v>11</v>
      </c>
    </row>
    <row r="48" spans="1:3" ht="15.75" x14ac:dyDescent="0.25">
      <c r="A48" s="13" t="s">
        <v>33</v>
      </c>
    </row>
    <row r="49" spans="1:4" ht="15" thickBot="1" x14ac:dyDescent="0.25"/>
    <row r="50" spans="1:4" ht="15.75" thickBot="1" x14ac:dyDescent="0.25">
      <c r="A50" s="35"/>
      <c r="B50" s="15" t="s">
        <v>21</v>
      </c>
      <c r="C50" s="16" t="s">
        <v>22</v>
      </c>
      <c r="D50" s="16" t="s">
        <v>22</v>
      </c>
    </row>
    <row r="51" spans="1:4" ht="30.75" thickBot="1" x14ac:dyDescent="0.25">
      <c r="A51" s="32" t="s">
        <v>23</v>
      </c>
      <c r="B51" s="31" t="s">
        <v>34</v>
      </c>
      <c r="C51" s="31" t="s">
        <v>35</v>
      </c>
      <c r="D51" s="31" t="s">
        <v>36</v>
      </c>
    </row>
    <row r="52" spans="1:4" ht="15.75" thickBot="1" x14ac:dyDescent="0.25">
      <c r="A52" s="26" t="s">
        <v>26</v>
      </c>
      <c r="B52" s="27">
        <v>365</v>
      </c>
      <c r="C52" s="21" t="s">
        <v>37</v>
      </c>
      <c r="D52" s="21" t="s">
        <v>32</v>
      </c>
    </row>
    <row r="53" spans="1:4" ht="15.75" thickBot="1" x14ac:dyDescent="0.25">
      <c r="A53" s="26" t="s">
        <v>27</v>
      </c>
      <c r="B53" s="28">
        <v>263</v>
      </c>
      <c r="C53" s="20">
        <v>354</v>
      </c>
      <c r="D53" s="20">
        <v>277</v>
      </c>
    </row>
    <row r="54" spans="1:4" ht="15.75" thickBot="1" x14ac:dyDescent="0.25">
      <c r="A54" s="26" t="s">
        <v>28</v>
      </c>
      <c r="B54" s="28">
        <v>263</v>
      </c>
      <c r="C54" s="21" t="s">
        <v>32</v>
      </c>
      <c r="D54" s="21">
        <v>332</v>
      </c>
    </row>
    <row r="55" spans="1:4" x14ac:dyDescent="0.2">
      <c r="A55" s="2" t="s">
        <v>11</v>
      </c>
    </row>
    <row r="57" spans="1:4" ht="15.75" x14ac:dyDescent="0.25">
      <c r="A57" s="13" t="s">
        <v>38</v>
      </c>
    </row>
    <row r="58" spans="1:4" ht="15" thickBot="1" x14ac:dyDescent="0.25"/>
    <row r="59" spans="1:4" ht="15.75" thickBot="1" x14ac:dyDescent="0.25">
      <c r="A59" s="34"/>
      <c r="B59" s="15" t="s">
        <v>21</v>
      </c>
      <c r="C59" s="16" t="s">
        <v>22</v>
      </c>
    </row>
    <row r="60" spans="1:4" ht="30.75" thickBot="1" x14ac:dyDescent="0.25">
      <c r="A60" s="30" t="s">
        <v>23</v>
      </c>
      <c r="B60" s="31" t="s">
        <v>39</v>
      </c>
      <c r="C60" s="31" t="s">
        <v>40</v>
      </c>
    </row>
    <row r="61" spans="1:4" ht="15.75" thickBot="1" x14ac:dyDescent="0.25">
      <c r="A61" s="22" t="s">
        <v>26</v>
      </c>
      <c r="B61" s="20">
        <v>330</v>
      </c>
      <c r="C61" s="20">
        <v>387</v>
      </c>
    </row>
    <row r="62" spans="1:4" x14ac:dyDescent="0.2">
      <c r="A62" s="2" t="s">
        <v>11</v>
      </c>
      <c r="B62" s="36"/>
      <c r="C62" s="36"/>
    </row>
    <row r="64" spans="1:4" ht="15.75" x14ac:dyDescent="0.25">
      <c r="A64" s="13" t="s">
        <v>41</v>
      </c>
    </row>
    <row r="65" spans="1:3" ht="15" thickBot="1" x14ac:dyDescent="0.25"/>
    <row r="66" spans="1:3" ht="15.75" thickBot="1" x14ac:dyDescent="0.25">
      <c r="A66" s="33"/>
      <c r="B66" s="16" t="s">
        <v>21</v>
      </c>
      <c r="C66" s="16" t="s">
        <v>22</v>
      </c>
    </row>
    <row r="67" spans="1:3" ht="30.75" thickBot="1" x14ac:dyDescent="0.25">
      <c r="A67" s="32" t="s">
        <v>23</v>
      </c>
      <c r="B67" s="31" t="s">
        <v>42</v>
      </c>
      <c r="C67" s="31" t="s">
        <v>43</v>
      </c>
    </row>
    <row r="68" spans="1:3" ht="15.75" thickBot="1" x14ac:dyDescent="0.25">
      <c r="A68" s="26" t="s">
        <v>44</v>
      </c>
      <c r="B68" s="20">
        <v>262</v>
      </c>
      <c r="C68" s="20">
        <v>257</v>
      </c>
    </row>
    <row r="69" spans="1:3" ht="15.75" thickBot="1" x14ac:dyDescent="0.25">
      <c r="A69" s="26" t="s">
        <v>27</v>
      </c>
      <c r="B69" s="21">
        <v>262</v>
      </c>
      <c r="C69" s="21">
        <v>257</v>
      </c>
    </row>
    <row r="70" spans="1:3" ht="15.75" thickBot="1" x14ac:dyDescent="0.25">
      <c r="A70" s="26" t="s">
        <v>45</v>
      </c>
      <c r="B70" s="21">
        <v>262</v>
      </c>
      <c r="C70" s="21">
        <v>257</v>
      </c>
    </row>
    <row r="71" spans="1:3" x14ac:dyDescent="0.2">
      <c r="A71" s="2" t="s">
        <v>11</v>
      </c>
    </row>
    <row r="73" spans="1:3" ht="15.75" x14ac:dyDescent="0.25">
      <c r="A73" s="13" t="s">
        <v>46</v>
      </c>
    </row>
    <row r="74" spans="1:3" ht="15" thickBot="1" x14ac:dyDescent="0.25"/>
    <row r="75" spans="1:3" ht="30.75" thickBot="1" x14ac:dyDescent="0.25">
      <c r="A75" s="18" t="s">
        <v>14</v>
      </c>
      <c r="B75" s="16" t="s">
        <v>47</v>
      </c>
      <c r="C75" s="16" t="s">
        <v>48</v>
      </c>
    </row>
    <row r="76" spans="1:3" ht="15" thickBot="1" x14ac:dyDescent="0.25">
      <c r="A76" s="19" t="s">
        <v>17</v>
      </c>
      <c r="B76" s="20">
        <v>990</v>
      </c>
      <c r="C76" s="20">
        <v>1980</v>
      </c>
    </row>
    <row r="77" spans="1:3" ht="15" thickBot="1" x14ac:dyDescent="0.25">
      <c r="A77" s="19" t="s">
        <v>10</v>
      </c>
      <c r="B77" s="49">
        <v>1115</v>
      </c>
      <c r="C77" s="49">
        <v>2230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AADED-FC5D-4A80-ABAE-4CF1CC50B084}">
  <dimension ref="A1:D3"/>
  <sheetViews>
    <sheetView workbookViewId="0">
      <selection activeCell="E2" sqref="E2"/>
    </sheetView>
  </sheetViews>
  <sheetFormatPr defaultRowHeight="14.25" x14ac:dyDescent="0.2"/>
  <cols>
    <col min="1" max="1" width="80.140625" style="2" customWidth="1"/>
    <col min="2" max="16384" width="9.140625" style="2"/>
  </cols>
  <sheetData>
    <row r="1" spans="1:4" ht="18" x14ac:dyDescent="0.25">
      <c r="A1" s="17" t="s">
        <v>49</v>
      </c>
    </row>
    <row r="2" spans="1:4" ht="244.5" customHeight="1" x14ac:dyDescent="0.2">
      <c r="A2" s="57" t="s">
        <v>50</v>
      </c>
      <c r="B2" s="57"/>
      <c r="C2" s="57"/>
      <c r="D2" s="57"/>
    </row>
    <row r="3" spans="1:4" ht="241.5" customHeight="1" x14ac:dyDescent="0.2">
      <c r="A3" s="57" t="s">
        <v>51</v>
      </c>
      <c r="B3" s="57"/>
      <c r="C3" s="57"/>
      <c r="D3" s="57"/>
    </row>
  </sheetData>
  <mergeCells count="2">
    <mergeCell ref="A2:D2"/>
    <mergeCell ref="A3:D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1F577-812A-44CF-AC94-ABF5107D0B1A}">
  <dimension ref="A2:F90"/>
  <sheetViews>
    <sheetView workbookViewId="0">
      <selection activeCell="C15" sqref="C15"/>
    </sheetView>
  </sheetViews>
  <sheetFormatPr defaultColWidth="66.28515625" defaultRowHeight="14.25" x14ac:dyDescent="0.2"/>
  <cols>
    <col min="1" max="1" width="66.28515625" style="2"/>
    <col min="2" max="6" width="13.5703125" style="2" customWidth="1"/>
    <col min="7" max="16384" width="66.28515625" style="2"/>
  </cols>
  <sheetData>
    <row r="2" spans="1:6" ht="15" thickBot="1" x14ac:dyDescent="0.25"/>
    <row r="3" spans="1:6" ht="18" customHeight="1" thickBot="1" x14ac:dyDescent="0.25">
      <c r="A3" s="46" t="s">
        <v>52</v>
      </c>
      <c r="B3" s="15" t="s">
        <v>17</v>
      </c>
      <c r="C3" s="15" t="s">
        <v>53</v>
      </c>
      <c r="D3" s="15" t="s">
        <v>54</v>
      </c>
      <c r="E3" s="15" t="s">
        <v>55</v>
      </c>
      <c r="F3" s="15" t="s">
        <v>56</v>
      </c>
    </row>
    <row r="4" spans="1:6" ht="18" customHeight="1" thickBot="1" x14ac:dyDescent="0.25">
      <c r="A4" s="61" t="s">
        <v>57</v>
      </c>
      <c r="B4" s="62"/>
      <c r="C4" s="62"/>
      <c r="D4" s="62"/>
      <c r="E4" s="62"/>
      <c r="F4" s="63"/>
    </row>
    <row r="5" spans="1:6" ht="18" customHeight="1" thickBot="1" x14ac:dyDescent="0.25">
      <c r="A5" s="19" t="s">
        <v>58</v>
      </c>
      <c r="B5" s="37">
        <f>'[1]September 2025'!E413</f>
        <v>71226</v>
      </c>
      <c r="C5" s="37">
        <f>'[1]September 2025'!F413</f>
        <v>18122</v>
      </c>
      <c r="D5" s="37">
        <f>'[1]September 2025'!G413</f>
        <v>26</v>
      </c>
      <c r="E5" s="37">
        <f>'[1]September 2025'!H413</f>
        <v>0</v>
      </c>
      <c r="F5" s="37">
        <f>'[1]September 2025'!I413</f>
        <v>107548</v>
      </c>
    </row>
    <row r="6" spans="1:6" ht="18" customHeight="1" thickBot="1" x14ac:dyDescent="0.25">
      <c r="A6" s="38" t="s">
        <v>59</v>
      </c>
      <c r="B6" s="37">
        <f>'[1]September 2025'!E414</f>
        <v>375</v>
      </c>
      <c r="C6" s="37">
        <f>'[1]September 2025'!F414</f>
        <v>169</v>
      </c>
      <c r="D6" s="37">
        <f>'[1]September 2025'!G414</f>
        <v>0</v>
      </c>
      <c r="E6" s="37">
        <f>'[1]September 2025'!H414</f>
        <v>0</v>
      </c>
      <c r="F6" s="37">
        <f>'[1]September 2025'!I414</f>
        <v>713</v>
      </c>
    </row>
    <row r="7" spans="1:6" ht="18" customHeight="1" thickBot="1" x14ac:dyDescent="0.25">
      <c r="A7" s="39" t="s">
        <v>15</v>
      </c>
      <c r="B7" s="40">
        <f>'[1]September 2025'!E417</f>
        <v>22668</v>
      </c>
      <c r="C7" s="40">
        <f>'[1]September 2025'!F417</f>
        <v>5410</v>
      </c>
      <c r="D7" s="40">
        <f>'[1]September 2025'!G417</f>
        <v>10</v>
      </c>
      <c r="E7" s="40">
        <f>'[1]September 2025'!H417</f>
        <v>0</v>
      </c>
      <c r="F7" s="40">
        <f>'[1]September 2025'!I417</f>
        <v>33518</v>
      </c>
    </row>
    <row r="8" spans="1:6" ht="18" customHeight="1" thickBot="1" x14ac:dyDescent="0.25">
      <c r="A8" s="41" t="s">
        <v>16</v>
      </c>
      <c r="B8" s="37">
        <f>'[1]September 2025'!E416</f>
        <v>38900</v>
      </c>
      <c r="C8" s="37">
        <f>'[1]September 2025'!F416</f>
        <v>11502</v>
      </c>
      <c r="D8" s="37">
        <f>'[1]September 2025'!G416</f>
        <v>14</v>
      </c>
      <c r="E8" s="37">
        <f>'[1]September 2025'!H416</f>
        <v>0</v>
      </c>
      <c r="F8" s="37">
        <f>'[1]September 2025'!I416</f>
        <v>61946</v>
      </c>
    </row>
    <row r="9" spans="1:6" ht="18" customHeight="1" thickBot="1" x14ac:dyDescent="0.25">
      <c r="A9" s="39" t="s">
        <v>60</v>
      </c>
      <c r="B9" s="40">
        <f>'[1]September 2025'!E418</f>
        <v>26970</v>
      </c>
      <c r="C9" s="40">
        <f>'[1]September 2025'!F418</f>
        <v>6250</v>
      </c>
      <c r="D9" s="40">
        <f>'[1]September 2025'!G418</f>
        <v>10</v>
      </c>
      <c r="E9" s="40">
        <f>'[1]September 2025'!H418</f>
        <v>0</v>
      </c>
      <c r="F9" s="40">
        <f>'[1]September 2025'!I418</f>
        <v>39500</v>
      </c>
    </row>
    <row r="10" spans="1:6" ht="18" customHeight="1" thickBot="1" x14ac:dyDescent="0.25">
      <c r="A10" s="58" t="s">
        <v>61</v>
      </c>
      <c r="B10" s="59"/>
      <c r="C10" s="59"/>
      <c r="D10" s="59"/>
      <c r="E10" s="59"/>
      <c r="F10" s="60"/>
    </row>
    <row r="11" spans="1:6" ht="18" customHeight="1" thickBot="1" x14ac:dyDescent="0.25">
      <c r="A11" s="38" t="s">
        <v>62</v>
      </c>
      <c r="B11" s="50">
        <f>SUM('[1]September 2025'!E464:E472)</f>
        <v>45</v>
      </c>
      <c r="C11" s="50">
        <f>SUM('[1]September 2025'!F464:F472)</f>
        <v>4</v>
      </c>
      <c r="D11" s="50">
        <f>SUM('[1]September 2025'!G464:G472)</f>
        <v>0</v>
      </c>
      <c r="E11" s="50">
        <f>SUM('[1]September 2025'!H464:H472)</f>
        <v>49</v>
      </c>
      <c r="F11" s="50">
        <f>SUM('[1]September 2025'!I464:I472)</f>
        <v>53</v>
      </c>
    </row>
    <row r="12" spans="1:6" ht="18" customHeight="1" thickBot="1" x14ac:dyDescent="0.25">
      <c r="A12" s="41" t="s">
        <v>63</v>
      </c>
      <c r="B12" s="51">
        <f>SUM('[1]September 2025'!E473:E479)</f>
        <v>125</v>
      </c>
      <c r="C12" s="51">
        <f>SUM('[1]September 2025'!F473:F479)</f>
        <v>23</v>
      </c>
      <c r="D12" s="51">
        <f>SUM('[1]September 2025'!G473:G479)</f>
        <v>0</v>
      </c>
      <c r="E12" s="51">
        <f>SUM('[1]September 2025'!H473:H479)</f>
        <v>148</v>
      </c>
      <c r="F12" s="51">
        <f>SUM('[1]September 2025'!I473:I479)</f>
        <v>171</v>
      </c>
    </row>
    <row r="13" spans="1:6" ht="18" customHeight="1" thickBot="1" x14ac:dyDescent="0.25">
      <c r="A13" s="38" t="s">
        <v>64</v>
      </c>
      <c r="B13" s="50">
        <f>SUM('[1]September 2025'!E429)</f>
        <v>104</v>
      </c>
      <c r="C13" s="50">
        <f>SUM('[1]September 2025'!F429)</f>
        <v>16</v>
      </c>
      <c r="D13" s="50">
        <f>SUM('[1]September 2025'!G429)</f>
        <v>0</v>
      </c>
      <c r="E13" s="50">
        <f>SUM('[1]September 2025'!H429)</f>
        <v>120</v>
      </c>
      <c r="F13" s="50">
        <f>SUM('[1]September 2025'!I429)</f>
        <v>136</v>
      </c>
    </row>
    <row r="14" spans="1:6" ht="18" customHeight="1" thickBot="1" x14ac:dyDescent="0.25">
      <c r="A14" s="19" t="s">
        <v>65</v>
      </c>
      <c r="B14" s="51">
        <f>SUM('[1]September 2025'!E430,'[1]September 2025'!E432:E434)</f>
        <v>382</v>
      </c>
      <c r="C14" s="51">
        <f>SUM('[1]September 2025'!F430,'[1]September 2025'!F432:F434)</f>
        <v>163</v>
      </c>
      <c r="D14" s="51">
        <f>SUM('[1]September 2025'!G430,'[1]September 2025'!G432:G434)</f>
        <v>0</v>
      </c>
      <c r="E14" s="51">
        <f>SUM('[1]September 2025'!H430,'[1]September 2025'!H432:H434)</f>
        <v>545</v>
      </c>
      <c r="F14" s="51">
        <f>SUM('[1]September 2025'!I430,'[1]September 2025'!I432:I434)</f>
        <v>708</v>
      </c>
    </row>
    <row r="15" spans="1:6" ht="18" customHeight="1" thickBot="1" x14ac:dyDescent="0.25">
      <c r="A15" s="38" t="s">
        <v>35</v>
      </c>
      <c r="B15" s="44">
        <f>SUM('[1]September 2025'!E444)</f>
        <v>1287</v>
      </c>
      <c r="C15" s="44">
        <f>SUM('[1]September 2025'!F444)</f>
        <v>335</v>
      </c>
      <c r="D15" s="44">
        <f>SUM('[1]September 2025'!G444)</f>
        <v>0</v>
      </c>
      <c r="E15" s="44">
        <f>SUM('[1]September 2025'!H444)</f>
        <v>1622</v>
      </c>
      <c r="F15" s="44">
        <f>SUM('[1]September 2025'!I444)</f>
        <v>1957</v>
      </c>
    </row>
    <row r="16" spans="1:6" ht="18" customHeight="1" thickBot="1" x14ac:dyDescent="0.25">
      <c r="A16" s="19" t="s">
        <v>66</v>
      </c>
      <c r="B16" s="45">
        <f>'[1]September 2025'!E440+'[1]September 2025'!E442</f>
        <v>1291</v>
      </c>
      <c r="C16" s="45">
        <f>'[1]September 2025'!F440+'[1]September 2025'!F442</f>
        <v>255</v>
      </c>
      <c r="D16" s="45">
        <f>'[1]September 2025'!G440+'[1]September 2025'!G442</f>
        <v>1</v>
      </c>
      <c r="E16" s="45">
        <f>'[1]September 2025'!H440+'[1]September 2025'!H442</f>
        <v>1547</v>
      </c>
      <c r="F16" s="45">
        <f>'[1]September 2025'!I440+'[1]September 2025'!I442</f>
        <v>1804</v>
      </c>
    </row>
    <row r="17" spans="1:6" ht="18" customHeight="1" thickBot="1" x14ac:dyDescent="0.25">
      <c r="A17" s="19" t="s">
        <v>67</v>
      </c>
      <c r="B17" s="45">
        <f>SUM('[1]September 2025'!E445:E449)</f>
        <v>4098</v>
      </c>
      <c r="C17" s="45">
        <f>SUM('[1]September 2025'!F445:F449)</f>
        <v>1474</v>
      </c>
      <c r="D17" s="45">
        <f>SUM('[1]September 2025'!G445:G449)</f>
        <v>2</v>
      </c>
      <c r="E17" s="45">
        <f>SUM('[1]September 2025'!H445:H449)</f>
        <v>5574</v>
      </c>
      <c r="F17" s="45">
        <f>SUM('[1]September 2025'!I445:I449)</f>
        <v>7052</v>
      </c>
    </row>
    <row r="18" spans="1:6" ht="18" customHeight="1" thickBot="1" x14ac:dyDescent="0.25">
      <c r="A18" s="38" t="s">
        <v>68</v>
      </c>
      <c r="B18" s="52">
        <f>'[1]September 2025'!E423</f>
        <v>286</v>
      </c>
      <c r="C18" s="52">
        <f>'[1]September 2025'!F423</f>
        <v>36</v>
      </c>
      <c r="D18" s="52">
        <f>'[1]September 2025'!G423</f>
        <v>0</v>
      </c>
      <c r="E18" s="52">
        <f>'[1]September 2025'!H423</f>
        <v>322</v>
      </c>
      <c r="F18" s="52">
        <f>'[1]September 2025'!I423</f>
        <v>358</v>
      </c>
    </row>
    <row r="19" spans="1:6" ht="18" customHeight="1" thickBot="1" x14ac:dyDescent="0.25">
      <c r="A19" s="41" t="s">
        <v>69</v>
      </c>
      <c r="B19" s="52">
        <f>'[1]September 2025'!E424</f>
        <v>76</v>
      </c>
      <c r="C19" s="52">
        <f>'[1]September 2025'!F424</f>
        <v>18</v>
      </c>
      <c r="D19" s="52">
        <f>'[1]September 2025'!G424</f>
        <v>0</v>
      </c>
      <c r="E19" s="52">
        <f>'[1]September 2025'!H424</f>
        <v>94</v>
      </c>
      <c r="F19" s="52">
        <f>'[1]September 2025'!I424</f>
        <v>112</v>
      </c>
    </row>
    <row r="20" spans="1:6" ht="18" customHeight="1" thickBot="1" x14ac:dyDescent="0.25">
      <c r="A20" s="38" t="s">
        <v>70</v>
      </c>
      <c r="B20" s="50">
        <f>SUM('[1]September 2025'!E453:E457)</f>
        <v>536</v>
      </c>
      <c r="C20" s="50">
        <f>SUM('[1]September 2025'!F453:F457)</f>
        <v>198</v>
      </c>
      <c r="D20" s="50">
        <f>SUM('[1]September 2025'!G453:G457)</f>
        <v>0</v>
      </c>
      <c r="E20" s="50">
        <f>SUM('[1]September 2025'!H453:H457)</f>
        <v>734</v>
      </c>
      <c r="F20" s="50">
        <f>SUM('[1]September 2025'!I453:I457)</f>
        <v>932</v>
      </c>
    </row>
    <row r="21" spans="1:6" ht="18" customHeight="1" thickBot="1" x14ac:dyDescent="0.25">
      <c r="A21" s="19" t="s">
        <v>71</v>
      </c>
      <c r="B21" s="51">
        <f>SUM('[1]September 2025'!E458:E460)</f>
        <v>40</v>
      </c>
      <c r="C21" s="51">
        <f>SUM('[1]September 2025'!F458:F460)</f>
        <v>18</v>
      </c>
      <c r="D21" s="51">
        <f>SUM('[1]September 2025'!G458:G460)</f>
        <v>0</v>
      </c>
      <c r="E21" s="51">
        <f>SUM('[1]September 2025'!H458:H460)</f>
        <v>58</v>
      </c>
      <c r="F21" s="51">
        <f>SUM('[1]September 2025'!I458:I460)</f>
        <v>76</v>
      </c>
    </row>
    <row r="22" spans="1:6" ht="18" customHeight="1" thickBot="1" x14ac:dyDescent="0.25">
      <c r="A22" s="61" t="s">
        <v>72</v>
      </c>
      <c r="B22" s="62"/>
      <c r="C22" s="62"/>
      <c r="D22" s="62"/>
      <c r="E22" s="62"/>
      <c r="F22" s="63"/>
    </row>
    <row r="23" spans="1:6" ht="18" customHeight="1" thickBot="1" x14ac:dyDescent="0.25">
      <c r="A23" s="38" t="s">
        <v>73</v>
      </c>
      <c r="B23" s="42">
        <f>'[1]September 2025'!E398</f>
        <v>22</v>
      </c>
      <c r="C23" s="42">
        <f>'[1]September 2025'!F398</f>
        <v>1</v>
      </c>
      <c r="D23" s="42">
        <f>'[1]September 2025'!G398</f>
        <v>0</v>
      </c>
      <c r="E23" s="42">
        <f>'[1]September 2025'!H398</f>
        <v>23</v>
      </c>
      <c r="F23" s="42">
        <f>'[1]September 2025'!I398</f>
        <v>24</v>
      </c>
    </row>
    <row r="24" spans="1:6" ht="18" customHeight="1" thickBot="1" x14ac:dyDescent="0.25">
      <c r="A24" s="19" t="s">
        <v>74</v>
      </c>
      <c r="B24" s="42">
        <f>'[1]September 2025'!E399</f>
        <v>82</v>
      </c>
      <c r="C24" s="42">
        <f>'[1]September 2025'!F399</f>
        <v>2</v>
      </c>
      <c r="D24" s="42">
        <f>'[1]September 2025'!G399</f>
        <v>1</v>
      </c>
      <c r="E24" s="42">
        <f>'[1]September 2025'!H399</f>
        <v>85</v>
      </c>
      <c r="F24" s="42">
        <f>'[1]September 2025'!I399</f>
        <v>89</v>
      </c>
    </row>
    <row r="25" spans="1:6" ht="18" customHeight="1" thickBot="1" x14ac:dyDescent="0.25">
      <c r="A25" s="19" t="s">
        <v>75</v>
      </c>
      <c r="B25" s="51">
        <f>'[1]September 2025'!E480</f>
        <v>1</v>
      </c>
      <c r="C25" s="51">
        <f>'[1]September 2025'!F480</f>
        <v>0</v>
      </c>
      <c r="D25" s="51">
        <f>'[1]September 2025'!G480</f>
        <v>0</v>
      </c>
      <c r="E25" s="51">
        <f>'[1]September 2025'!H480</f>
        <v>1</v>
      </c>
      <c r="F25" s="51">
        <f>'[1]September 2025'!I480</f>
        <v>1</v>
      </c>
    </row>
    <row r="26" spans="1:6" ht="18" customHeight="1" thickBot="1" x14ac:dyDescent="0.25">
      <c r="A26" s="19" t="s">
        <v>76</v>
      </c>
      <c r="B26" s="51">
        <f>'[1]September 2025'!E431+'[1]September 2025'!E427</f>
        <v>5</v>
      </c>
      <c r="C26" s="51">
        <f>'[1]September 2025'!F431+'[1]September 2025'!F427</f>
        <v>0</v>
      </c>
      <c r="D26" s="51">
        <f>'[1]September 2025'!G431+'[1]September 2025'!G427</f>
        <v>0</v>
      </c>
      <c r="E26" s="51">
        <f>'[1]September 2025'!H431+'[1]September 2025'!H427</f>
        <v>5</v>
      </c>
      <c r="F26" s="51">
        <f>'[1]September 2025'!I431+'[1]September 2025'!I427</f>
        <v>5</v>
      </c>
    </row>
    <row r="27" spans="1:6" ht="18" customHeight="1" thickBot="1" x14ac:dyDescent="0.25">
      <c r="A27" s="19" t="s">
        <v>77</v>
      </c>
      <c r="B27" s="51">
        <f>'[1]September 2025'!E437+'[1]September 2025'!E438</f>
        <v>2</v>
      </c>
      <c r="C27" s="51">
        <f>'[1]September 2025'!F437+'[1]September 2025'!F438</f>
        <v>0</v>
      </c>
      <c r="D27" s="51">
        <f>'[1]September 2025'!G437+'[1]September 2025'!G438</f>
        <v>0</v>
      </c>
      <c r="E27" s="51">
        <f>'[1]September 2025'!H437+'[1]September 2025'!H438</f>
        <v>2</v>
      </c>
      <c r="F27" s="51">
        <f>'[1]September 2025'!I437+'[1]September 2025'!I438</f>
        <v>2</v>
      </c>
    </row>
    <row r="28" spans="1:6" ht="18" customHeight="1" thickBot="1" x14ac:dyDescent="0.25">
      <c r="A28" s="19" t="s">
        <v>78</v>
      </c>
      <c r="B28" s="43">
        <v>0</v>
      </c>
      <c r="C28" s="43">
        <v>0</v>
      </c>
      <c r="D28" s="43">
        <v>0</v>
      </c>
      <c r="E28" s="43">
        <v>0</v>
      </c>
      <c r="F28" s="43">
        <v>0</v>
      </c>
    </row>
    <row r="29" spans="1:6" ht="18" customHeight="1" thickBot="1" x14ac:dyDescent="0.25">
      <c r="A29" s="19" t="s">
        <v>79</v>
      </c>
      <c r="B29" s="43">
        <v>0</v>
      </c>
      <c r="C29" s="43">
        <v>0</v>
      </c>
      <c r="D29" s="43">
        <v>0</v>
      </c>
      <c r="E29" s="43">
        <v>0</v>
      </c>
      <c r="F29" s="43">
        <v>0</v>
      </c>
    </row>
    <row r="30" spans="1:6" ht="18" customHeight="1" thickBot="1" x14ac:dyDescent="0.25"/>
    <row r="31" spans="1:6" ht="18" customHeight="1" thickBot="1" x14ac:dyDescent="0.25">
      <c r="A31" s="46" t="s">
        <v>80</v>
      </c>
      <c r="B31" s="15" t="s">
        <v>17</v>
      </c>
      <c r="C31" s="15" t="s">
        <v>53</v>
      </c>
      <c r="D31" s="15" t="s">
        <v>54</v>
      </c>
      <c r="E31" s="15" t="s">
        <v>55</v>
      </c>
      <c r="F31" s="15" t="s">
        <v>56</v>
      </c>
    </row>
    <row r="32" spans="1:6" ht="18" customHeight="1" thickBot="1" x14ac:dyDescent="0.25">
      <c r="A32" s="61" t="s">
        <v>57</v>
      </c>
      <c r="B32" s="62"/>
      <c r="C32" s="62"/>
      <c r="D32" s="62"/>
      <c r="E32" s="62"/>
      <c r="F32" s="63"/>
    </row>
    <row r="33" spans="1:6" ht="18" customHeight="1" thickBot="1" x14ac:dyDescent="0.25">
      <c r="A33" s="19" t="s">
        <v>58</v>
      </c>
      <c r="B33" s="37">
        <f>'[1]September 2024'!E516</f>
        <v>72408</v>
      </c>
      <c r="C33" s="37">
        <f>'[1]September 2024'!F516</f>
        <v>17939</v>
      </c>
      <c r="D33" s="37">
        <f>'[1]September 2024'!G516</f>
        <v>28</v>
      </c>
      <c r="E33" s="37">
        <f>'[1]September 2024'!H516</f>
        <v>0</v>
      </c>
      <c r="F33" s="37">
        <f>'[1]September 2024'!I516</f>
        <v>108370</v>
      </c>
    </row>
    <row r="34" spans="1:6" ht="18" customHeight="1" thickBot="1" x14ac:dyDescent="0.25">
      <c r="A34" s="38" t="s">
        <v>59</v>
      </c>
      <c r="B34" s="37">
        <f>'[1]September 2024'!E517</f>
        <v>343</v>
      </c>
      <c r="C34" s="37">
        <f>'[1]September 2024'!F517</f>
        <v>153</v>
      </c>
      <c r="D34" s="37">
        <f>'[1]September 2024'!G517</f>
        <v>0</v>
      </c>
      <c r="E34" s="37">
        <f>'[1]September 2024'!H517</f>
        <v>0</v>
      </c>
      <c r="F34" s="37">
        <f>'[1]September 2024'!I517</f>
        <v>649</v>
      </c>
    </row>
    <row r="35" spans="1:6" ht="18" customHeight="1" thickBot="1" x14ac:dyDescent="0.25">
      <c r="A35" s="38" t="s">
        <v>81</v>
      </c>
      <c r="B35" s="37">
        <f>'[1]September 2024'!E520</f>
        <v>23295</v>
      </c>
      <c r="C35" s="37">
        <f>'[1]September 2024'!F520</f>
        <v>5421</v>
      </c>
      <c r="D35" s="37">
        <f>'[1]September 2024'!G520</f>
        <v>10</v>
      </c>
      <c r="E35" s="37">
        <f>'[1]September 2024'!H520</f>
        <v>0</v>
      </c>
      <c r="F35" s="37">
        <f>'[1]September 2024'!I520</f>
        <v>34167</v>
      </c>
    </row>
    <row r="36" spans="1:6" ht="18" customHeight="1" thickBot="1" x14ac:dyDescent="0.25">
      <c r="A36" s="39" t="s">
        <v>82</v>
      </c>
      <c r="B36" s="40">
        <f>'[1]September 2024'!E519</f>
        <v>36971</v>
      </c>
      <c r="C36" s="40">
        <f>'[1]September 2024'!F519</f>
        <v>10782</v>
      </c>
      <c r="D36" s="40">
        <f>'[1]September 2024'!G519</f>
        <v>15</v>
      </c>
      <c r="E36" s="40">
        <f>'[1]September 2024'!H519</f>
        <v>0</v>
      </c>
      <c r="F36" s="40">
        <f>'[1]September 2024'!I519</f>
        <v>58580</v>
      </c>
    </row>
    <row r="37" spans="1:6" ht="18" customHeight="1" thickBot="1" x14ac:dyDescent="0.25">
      <c r="A37" s="41" t="s">
        <v>83</v>
      </c>
      <c r="B37" s="37">
        <f>'[1]September 2024'!E521</f>
        <v>2789</v>
      </c>
      <c r="C37" s="37">
        <f>'[1]September 2024'!F521</f>
        <v>630</v>
      </c>
      <c r="D37" s="37">
        <f>'[1]September 2024'!G521</f>
        <v>0</v>
      </c>
      <c r="E37" s="37">
        <f>'[1]September 2024'!H521</f>
        <v>0</v>
      </c>
      <c r="F37" s="37">
        <f>'[1]September 2024'!I521</f>
        <v>4049</v>
      </c>
    </row>
    <row r="38" spans="1:6" ht="18" customHeight="1" thickBot="1" x14ac:dyDescent="0.25">
      <c r="A38" s="39" t="s">
        <v>60</v>
      </c>
      <c r="B38" s="40">
        <f>'[1]September 2024'!E522</f>
        <v>26601</v>
      </c>
      <c r="C38" s="40">
        <f>'[1]September 2024'!F522</f>
        <v>5757</v>
      </c>
      <c r="D38" s="40">
        <f>'[1]September 2024'!G522</f>
        <v>10</v>
      </c>
      <c r="E38" s="40">
        <f>'[1]September 2024'!H522</f>
        <v>0</v>
      </c>
      <c r="F38" s="40">
        <f>'[1]September 2024'!I522</f>
        <v>38145</v>
      </c>
    </row>
    <row r="39" spans="1:6" ht="18" customHeight="1" thickBot="1" x14ac:dyDescent="0.25">
      <c r="A39" s="58" t="s">
        <v>61</v>
      </c>
      <c r="B39" s="59"/>
      <c r="C39" s="59"/>
      <c r="D39" s="59"/>
      <c r="E39" s="59"/>
      <c r="F39" s="60"/>
    </row>
    <row r="40" spans="1:6" ht="18" customHeight="1" thickBot="1" x14ac:dyDescent="0.25">
      <c r="A40" s="38" t="s">
        <v>62</v>
      </c>
      <c r="B40" s="50">
        <f>SUM('[1]September 2024'!E570:E578)</f>
        <v>55</v>
      </c>
      <c r="C40" s="50">
        <f>SUM('[1]September 2024'!F570:F578)</f>
        <v>5</v>
      </c>
      <c r="D40" s="50">
        <f>SUM('[1]September 2024'!G570:G578)</f>
        <v>0</v>
      </c>
      <c r="E40" s="50">
        <f>SUM('[1]September 2024'!H570:H578)</f>
        <v>60</v>
      </c>
      <c r="F40" s="50">
        <f>SUM('[1]September 2024'!I570:I578)</f>
        <v>65</v>
      </c>
    </row>
    <row r="41" spans="1:6" ht="18" customHeight="1" thickBot="1" x14ac:dyDescent="0.25">
      <c r="A41" s="41" t="s">
        <v>63</v>
      </c>
      <c r="B41" s="51">
        <f>SUM('[1]September 2024'!E579:E585)</f>
        <v>141</v>
      </c>
      <c r="C41" s="51">
        <f>SUM('[1]September 2024'!F579:F585)</f>
        <v>29</v>
      </c>
      <c r="D41" s="51">
        <f>SUM('[1]September 2024'!G579:G585)</f>
        <v>0</v>
      </c>
      <c r="E41" s="51">
        <f>SUM('[1]September 2024'!H579:H585)</f>
        <v>170</v>
      </c>
      <c r="F41" s="51">
        <f>SUM('[1]September 2024'!I579:I585)</f>
        <v>199</v>
      </c>
    </row>
    <row r="42" spans="1:6" ht="18" customHeight="1" thickBot="1" x14ac:dyDescent="0.25">
      <c r="A42" s="38" t="s">
        <v>64</v>
      </c>
      <c r="B42" s="50">
        <f>SUM('[1]September 2024'!E535)</f>
        <v>114</v>
      </c>
      <c r="C42" s="50">
        <f>SUM('[1]September 2024'!F535)</f>
        <v>21</v>
      </c>
      <c r="D42" s="50">
        <f>SUM('[1]September 2024'!G535)</f>
        <v>0</v>
      </c>
      <c r="E42" s="50">
        <f>SUM('[1]September 2024'!H535)</f>
        <v>135</v>
      </c>
      <c r="F42" s="50">
        <f>SUM('[1]September 2024'!I535)</f>
        <v>156</v>
      </c>
    </row>
    <row r="43" spans="1:6" ht="18" customHeight="1" thickBot="1" x14ac:dyDescent="0.25">
      <c r="A43" s="19" t="s">
        <v>65</v>
      </c>
      <c r="B43" s="51">
        <f>SUM('[1]September 2024'!E538:E540,'[1]September 2024'!E536)</f>
        <v>369</v>
      </c>
      <c r="C43" s="51">
        <f>SUM('[1]September 2024'!F538:F540,'[1]September 2024'!F536)</f>
        <v>154</v>
      </c>
      <c r="D43" s="51">
        <f>SUM('[1]September 2024'!G538:G540,'[1]September 2024'!G536)</f>
        <v>0</v>
      </c>
      <c r="E43" s="51">
        <f>SUM('[1]September 2024'!H538:H540,'[1]September 2024'!H536)</f>
        <v>523</v>
      </c>
      <c r="F43" s="51">
        <f>SUM('[1]September 2024'!I538:I540,'[1]September 2024'!I536)</f>
        <v>677</v>
      </c>
    </row>
    <row r="44" spans="1:6" ht="18" customHeight="1" thickBot="1" x14ac:dyDescent="0.25">
      <c r="A44" s="38" t="s">
        <v>35</v>
      </c>
      <c r="B44" s="44">
        <f>SUM('[1]September 2024'!E550)</f>
        <v>1354</v>
      </c>
      <c r="C44" s="44">
        <f>SUM('[1]September 2024'!F550)</f>
        <v>372</v>
      </c>
      <c r="D44" s="44">
        <f>SUM('[1]September 2024'!G550)</f>
        <v>0</v>
      </c>
      <c r="E44" s="44">
        <f>SUM('[1]September 2024'!H550)</f>
        <v>1726</v>
      </c>
      <c r="F44" s="44">
        <f>SUM('[1]September 2024'!I550)</f>
        <v>2098</v>
      </c>
    </row>
    <row r="45" spans="1:6" ht="18" customHeight="1" thickBot="1" x14ac:dyDescent="0.25">
      <c r="A45" s="19" t="s">
        <v>66</v>
      </c>
      <c r="B45" s="45">
        <f>'[1]September 2024'!E546+'[1]September 2024'!E548</f>
        <v>1441</v>
      </c>
      <c r="C45" s="45">
        <f>'[1]September 2024'!F546+'[1]September 2024'!F548</f>
        <v>313</v>
      </c>
      <c r="D45" s="45">
        <f>'[1]September 2024'!G546+'[1]September 2024'!G548</f>
        <v>1</v>
      </c>
      <c r="E45" s="45">
        <f>'[1]September 2024'!H546+'[1]September 2024'!H548</f>
        <v>1755</v>
      </c>
      <c r="F45" s="45">
        <f>'[1]September 2024'!I546+'[1]September 2024'!I548</f>
        <v>2070</v>
      </c>
    </row>
    <row r="46" spans="1:6" ht="18" customHeight="1" thickBot="1" x14ac:dyDescent="0.25">
      <c r="A46" s="19" t="s">
        <v>67</v>
      </c>
      <c r="B46" s="45">
        <f>'[1]September 2024'!E551+'[1]September 2024'!E552+'[1]September 2024'!E553+'[1]September 2024'!E554+'[1]September 2024'!E555</f>
        <v>3980</v>
      </c>
      <c r="C46" s="45">
        <f>'[1]September 2024'!F551+'[1]September 2024'!F552+'[1]September 2024'!F553+'[1]September 2024'!F554+'[1]September 2024'!F555</f>
        <v>1468</v>
      </c>
      <c r="D46" s="45">
        <f>'[1]September 2024'!G551+'[1]September 2024'!G552+'[1]September 2024'!G553+'[1]September 2024'!G554+'[1]September 2024'!G555</f>
        <v>2</v>
      </c>
      <c r="E46" s="45">
        <f>'[1]September 2024'!H551+'[1]September 2024'!H552+'[1]September 2024'!H553+'[1]September 2024'!H554+'[1]September 2024'!H555</f>
        <v>5450</v>
      </c>
      <c r="F46" s="45">
        <f>'[1]September 2024'!I551+'[1]September 2024'!I552+'[1]September 2024'!I553+'[1]September 2024'!I554+'[1]September 2024'!I555</f>
        <v>6922</v>
      </c>
    </row>
    <row r="47" spans="1:6" ht="18" customHeight="1" thickBot="1" x14ac:dyDescent="0.25">
      <c r="A47" s="38" t="s">
        <v>68</v>
      </c>
      <c r="B47" s="52">
        <f>SUM('[1]September 2024'!E529)</f>
        <v>309</v>
      </c>
      <c r="C47" s="52">
        <f>SUM('[1]September 2024'!F529)</f>
        <v>50</v>
      </c>
      <c r="D47" s="52">
        <f>SUM('[1]September 2024'!G529)</f>
        <v>0</v>
      </c>
      <c r="E47" s="52">
        <f>SUM('[1]September 2024'!H529)</f>
        <v>359</v>
      </c>
      <c r="F47" s="52">
        <f>SUM('[1]September 2024'!I529)</f>
        <v>409</v>
      </c>
    </row>
    <row r="48" spans="1:6" ht="18" customHeight="1" thickBot="1" x14ac:dyDescent="0.25">
      <c r="A48" s="41" t="s">
        <v>69</v>
      </c>
      <c r="B48" s="52">
        <f>SUM('[1]September 2024'!E530)</f>
        <v>63</v>
      </c>
      <c r="C48" s="52">
        <f>SUM('[1]September 2024'!F530)</f>
        <v>11</v>
      </c>
      <c r="D48" s="52">
        <f>SUM('[1]September 2024'!G530)</f>
        <v>0</v>
      </c>
      <c r="E48" s="52">
        <f>SUM('[1]September 2024'!H530)</f>
        <v>74</v>
      </c>
      <c r="F48" s="52">
        <f>SUM('[1]September 2024'!I530)</f>
        <v>85</v>
      </c>
    </row>
    <row r="49" spans="1:6" ht="18" customHeight="1" thickBot="1" x14ac:dyDescent="0.25">
      <c r="A49" s="38" t="s">
        <v>70</v>
      </c>
      <c r="B49" s="50">
        <f>SUM('[1]September 2024'!E559:E563)</f>
        <v>573</v>
      </c>
      <c r="C49" s="50">
        <f>SUM('[1]September 2024'!F559:F563)</f>
        <v>224</v>
      </c>
      <c r="D49" s="50">
        <f>SUM('[1]September 2024'!G559:G563)</f>
        <v>0</v>
      </c>
      <c r="E49" s="50">
        <f>SUM('[1]September 2024'!H559:H563)</f>
        <v>797</v>
      </c>
      <c r="F49" s="50">
        <f>SUM('[1]September 2024'!I559:I563)</f>
        <v>1021</v>
      </c>
    </row>
    <row r="50" spans="1:6" ht="18" customHeight="1" thickBot="1" x14ac:dyDescent="0.25">
      <c r="A50" s="19" t="s">
        <v>71</v>
      </c>
      <c r="B50" s="51">
        <f>SUM('[1]September 2024'!E564:E566)</f>
        <v>18</v>
      </c>
      <c r="C50" s="51">
        <f>SUM('[1]September 2024'!F564:F566)</f>
        <v>9</v>
      </c>
      <c r="D50" s="51">
        <f>SUM('[1]September 2024'!G564:G566)</f>
        <v>0</v>
      </c>
      <c r="E50" s="51">
        <f>SUM('[1]September 2024'!H564:H566)</f>
        <v>27</v>
      </c>
      <c r="F50" s="51">
        <f>SUM('[1]September 2024'!I564:I566)</f>
        <v>36</v>
      </c>
    </row>
    <row r="51" spans="1:6" ht="18" customHeight="1" thickBot="1" x14ac:dyDescent="0.25">
      <c r="A51" s="61" t="s">
        <v>72</v>
      </c>
      <c r="B51" s="62"/>
      <c r="C51" s="62"/>
      <c r="D51" s="62"/>
      <c r="E51" s="62"/>
      <c r="F51" s="63"/>
    </row>
    <row r="52" spans="1:6" ht="18" customHeight="1" thickBot="1" x14ac:dyDescent="0.25">
      <c r="A52" s="38" t="s">
        <v>73</v>
      </c>
      <c r="B52" s="42">
        <f>'[1]September 2024'!E498</f>
        <v>24</v>
      </c>
      <c r="C52" s="42">
        <f>'[1]September 2024'!F498</f>
        <v>1</v>
      </c>
      <c r="D52" s="42">
        <f>'[1]September 2024'!G498</f>
        <v>0</v>
      </c>
      <c r="E52" s="42">
        <f>'[1]September 2024'!H498</f>
        <v>25</v>
      </c>
      <c r="F52" s="42">
        <f>'[1]September 2024'!I498</f>
        <v>26</v>
      </c>
    </row>
    <row r="53" spans="1:6" ht="18" customHeight="1" thickBot="1" x14ac:dyDescent="0.25">
      <c r="A53" s="19" t="s">
        <v>74</v>
      </c>
      <c r="B53" s="42">
        <f>'[1]September 2024'!E499</f>
        <v>85</v>
      </c>
      <c r="C53" s="42">
        <f>'[1]September 2024'!F499</f>
        <v>1</v>
      </c>
      <c r="D53" s="42">
        <f>'[1]September 2024'!G499</f>
        <v>0</v>
      </c>
      <c r="E53" s="42">
        <f>'[1]September 2024'!H499</f>
        <v>86</v>
      </c>
      <c r="F53" s="42">
        <f>'[1]September 2024'!I499</f>
        <v>87</v>
      </c>
    </row>
    <row r="54" spans="1:6" ht="18" customHeight="1" thickBot="1" x14ac:dyDescent="0.25">
      <c r="A54" s="19" t="s">
        <v>75</v>
      </c>
      <c r="B54" s="43">
        <v>0</v>
      </c>
      <c r="C54" s="43">
        <v>0</v>
      </c>
      <c r="D54" s="43">
        <v>0</v>
      </c>
      <c r="E54" s="43">
        <v>0</v>
      </c>
      <c r="F54" s="43">
        <v>0</v>
      </c>
    </row>
    <row r="55" spans="1:6" ht="18" customHeight="1" thickBot="1" x14ac:dyDescent="0.25">
      <c r="A55" s="19" t="s">
        <v>76</v>
      </c>
      <c r="B55" s="51">
        <f>'[1]September 2024'!E533+'[1]September 2024'!E537</f>
        <v>9</v>
      </c>
      <c r="C55" s="51">
        <f>'[1]September 2024'!F533+'[1]September 2024'!F537</f>
        <v>0</v>
      </c>
      <c r="D55" s="51">
        <f>'[1]September 2024'!G533+'[1]September 2024'!G537</f>
        <v>0</v>
      </c>
      <c r="E55" s="51">
        <f>'[1]September 2024'!H533+'[1]September 2024'!H537</f>
        <v>9</v>
      </c>
      <c r="F55" s="51">
        <f>'[1]September 2024'!I533+'[1]September 2024'!I537</f>
        <v>9</v>
      </c>
    </row>
    <row r="56" spans="1:6" ht="18" customHeight="1" thickBot="1" x14ac:dyDescent="0.25">
      <c r="A56" s="19" t="s">
        <v>77</v>
      </c>
      <c r="B56" s="51">
        <f>'[1]September 2024'!E543+'[1]September 2024'!E544</f>
        <v>3</v>
      </c>
      <c r="C56" s="51">
        <f>'[1]September 2024'!F543+'[1]September 2024'!F544</f>
        <v>0</v>
      </c>
      <c r="D56" s="51">
        <f>'[1]September 2024'!G543+'[1]September 2024'!G544</f>
        <v>0</v>
      </c>
      <c r="E56" s="51">
        <f>'[1]September 2024'!H543+'[1]September 2024'!H544</f>
        <v>3</v>
      </c>
      <c r="F56" s="51">
        <f>'[1]September 2024'!I543+'[1]September 2024'!I544</f>
        <v>3</v>
      </c>
    </row>
    <row r="57" spans="1:6" ht="18" customHeight="1" thickBot="1" x14ac:dyDescent="0.25">
      <c r="A57" s="19" t="s">
        <v>78</v>
      </c>
      <c r="B57" s="51">
        <f>'[1]September 2024'!E527</f>
        <v>1</v>
      </c>
      <c r="C57" s="51">
        <f>'[1]September 2024'!F527</f>
        <v>0</v>
      </c>
      <c r="D57" s="51">
        <f>'[1]September 2024'!G527</f>
        <v>0</v>
      </c>
      <c r="E57" s="51">
        <f>'[1]September 2024'!H527</f>
        <v>1</v>
      </c>
      <c r="F57" s="51">
        <f>'[1]September 2024'!I527</f>
        <v>1</v>
      </c>
    </row>
    <row r="58" spans="1:6" ht="18" customHeight="1" thickBot="1" x14ac:dyDescent="0.25">
      <c r="A58" s="19" t="s">
        <v>79</v>
      </c>
      <c r="B58" s="43">
        <v>0</v>
      </c>
      <c r="C58" s="43">
        <v>0</v>
      </c>
      <c r="D58" s="43">
        <v>0</v>
      </c>
      <c r="E58" s="43">
        <v>0</v>
      </c>
      <c r="F58" s="43">
        <v>0</v>
      </c>
    </row>
    <row r="59" spans="1:6" ht="30.75" customHeight="1" x14ac:dyDescent="0.2">
      <c r="A59" s="64" t="s">
        <v>84</v>
      </c>
      <c r="B59" s="64"/>
      <c r="C59" s="64"/>
      <c r="D59" s="64"/>
      <c r="E59" s="64"/>
      <c r="F59" s="64"/>
    </row>
    <row r="60" spans="1:6" ht="18" customHeight="1" thickBot="1" x14ac:dyDescent="0.25"/>
    <row r="61" spans="1:6" ht="18" customHeight="1" thickBot="1" x14ac:dyDescent="0.25">
      <c r="A61" s="46" t="s">
        <v>85</v>
      </c>
      <c r="B61" s="15" t="s">
        <v>17</v>
      </c>
      <c r="C61" s="15" t="s">
        <v>53</v>
      </c>
      <c r="D61" s="15" t="s">
        <v>54</v>
      </c>
      <c r="E61" s="15" t="s">
        <v>55</v>
      </c>
      <c r="F61" s="15" t="s">
        <v>56</v>
      </c>
    </row>
    <row r="62" spans="1:6" ht="18" customHeight="1" thickBot="1" x14ac:dyDescent="0.25">
      <c r="A62" s="61" t="s">
        <v>57</v>
      </c>
      <c r="B62" s="62"/>
      <c r="C62" s="62"/>
      <c r="D62" s="62"/>
      <c r="E62" s="62"/>
      <c r="F62" s="63"/>
    </row>
    <row r="63" spans="1:6" ht="18" customHeight="1" thickBot="1" x14ac:dyDescent="0.25">
      <c r="A63" s="19" t="s">
        <v>58</v>
      </c>
      <c r="B63" s="37">
        <f>'[1]September 2023'!E525</f>
        <v>73212</v>
      </c>
      <c r="C63" s="37">
        <f>'[1]September 2023'!F525</f>
        <v>17649</v>
      </c>
      <c r="D63" s="37">
        <f>'[1]September 2023'!G525</f>
        <v>31</v>
      </c>
      <c r="E63" s="37">
        <f>'[1]September 2023'!H525</f>
        <v>0</v>
      </c>
      <c r="F63" s="37">
        <f>'[1]September 2023'!I525</f>
        <v>108603</v>
      </c>
    </row>
    <row r="64" spans="1:6" ht="18" customHeight="1" thickBot="1" x14ac:dyDescent="0.25">
      <c r="A64" s="38" t="s">
        <v>59</v>
      </c>
      <c r="B64" s="37">
        <f>'[1]September 2023'!E526</f>
        <v>335</v>
      </c>
      <c r="C64" s="37">
        <f>'[1]September 2023'!F526</f>
        <v>157</v>
      </c>
      <c r="D64" s="37">
        <f>'[1]September 2023'!G526</f>
        <v>0</v>
      </c>
      <c r="E64" s="37">
        <f>'[1]September 2023'!H526</f>
        <v>0</v>
      </c>
      <c r="F64" s="37">
        <f>'[1]September 2023'!I526</f>
        <v>649</v>
      </c>
    </row>
    <row r="65" spans="1:6" ht="18" customHeight="1" thickBot="1" x14ac:dyDescent="0.25">
      <c r="A65" s="38" t="s">
        <v>81</v>
      </c>
      <c r="B65" s="40">
        <f>'[1]September 2023'!E529</f>
        <v>23752</v>
      </c>
      <c r="C65" s="40">
        <f>'[1]September 2023'!F529</f>
        <v>5367</v>
      </c>
      <c r="D65" s="40">
        <f>'[1]September 2023'!G529</f>
        <v>12</v>
      </c>
      <c r="E65" s="40">
        <f>'[1]September 2023'!H529</f>
        <v>0</v>
      </c>
      <c r="F65" s="40">
        <f>'[1]September 2023'!I529</f>
        <v>34522</v>
      </c>
    </row>
    <row r="66" spans="1:6" ht="18" customHeight="1" thickBot="1" x14ac:dyDescent="0.25">
      <c r="A66" s="39" t="s">
        <v>82</v>
      </c>
      <c r="B66" s="37">
        <f>'[1]September 2023'!E528</f>
        <v>37557</v>
      </c>
      <c r="C66" s="37">
        <f>'[1]September 2023'!F528</f>
        <v>10694</v>
      </c>
      <c r="D66" s="37">
        <f>'[1]September 2023'!G528</f>
        <v>16</v>
      </c>
      <c r="E66" s="37">
        <f>'[1]September 2023'!H528</f>
        <v>0</v>
      </c>
      <c r="F66" s="37">
        <f>'[1]September 2023'!I528</f>
        <v>58993</v>
      </c>
    </row>
    <row r="67" spans="1:6" ht="18" customHeight="1" thickBot="1" x14ac:dyDescent="0.25">
      <c r="A67" s="41" t="s">
        <v>83</v>
      </c>
      <c r="B67" s="37">
        <f>'[1]September 2023'!E530</f>
        <v>2746</v>
      </c>
      <c r="C67" s="37">
        <f>'[1]September 2023'!F530</f>
        <v>564</v>
      </c>
      <c r="D67" s="37">
        <f>'[1]September 2023'!G530</f>
        <v>0</v>
      </c>
      <c r="E67" s="37">
        <f>'[1]September 2023'!H530</f>
        <v>0</v>
      </c>
      <c r="F67" s="37">
        <f>'[1]September 2023'!I530</f>
        <v>3874</v>
      </c>
    </row>
    <row r="68" spans="1:6" ht="18" customHeight="1" thickBot="1" x14ac:dyDescent="0.25">
      <c r="A68" s="39" t="s">
        <v>60</v>
      </c>
      <c r="B68" s="40">
        <f>'[1]September 2023'!E531</f>
        <v>25483</v>
      </c>
      <c r="C68" s="40">
        <f>'[1]September 2023'!F531</f>
        <v>5175</v>
      </c>
      <c r="D68" s="40">
        <f>'[1]September 2023'!G531</f>
        <v>9</v>
      </c>
      <c r="E68" s="40">
        <f>'[1]September 2023'!H531</f>
        <v>0</v>
      </c>
      <c r="F68" s="40">
        <f>'[1]September 2023'!I531</f>
        <v>35860</v>
      </c>
    </row>
    <row r="69" spans="1:6" ht="18" customHeight="1" thickBot="1" x14ac:dyDescent="0.25">
      <c r="A69" s="58" t="s">
        <v>61</v>
      </c>
      <c r="B69" s="59"/>
      <c r="C69" s="59"/>
      <c r="D69" s="59"/>
      <c r="E69" s="59"/>
      <c r="F69" s="60"/>
    </row>
    <row r="70" spans="1:6" ht="18" customHeight="1" thickBot="1" x14ac:dyDescent="0.25">
      <c r="A70" s="38" t="s">
        <v>62</v>
      </c>
      <c r="B70" s="50">
        <f>SUM('[1]September 2023'!E578:E586)</f>
        <v>63</v>
      </c>
      <c r="C70" s="50">
        <f>SUM('[1]September 2023'!F578:F586)</f>
        <v>6</v>
      </c>
      <c r="D70" s="50">
        <f>SUM('[1]September 2023'!G578:G586)</f>
        <v>0</v>
      </c>
      <c r="E70" s="50">
        <f>SUM('[1]September 2023'!H578:H586)</f>
        <v>69</v>
      </c>
      <c r="F70" s="50">
        <f>SUM('[1]September 2023'!I578:I586)</f>
        <v>75</v>
      </c>
    </row>
    <row r="71" spans="1:6" ht="18" customHeight="1" thickBot="1" x14ac:dyDescent="0.25">
      <c r="A71" s="41" t="s">
        <v>63</v>
      </c>
      <c r="B71" s="51">
        <f>SUM('[1]September 2023'!E587:E593)</f>
        <v>159</v>
      </c>
      <c r="C71" s="51">
        <f>SUM('[1]September 2023'!F587:F593)</f>
        <v>33</v>
      </c>
      <c r="D71" s="51">
        <f>SUM('[1]September 2023'!G587:G593)</f>
        <v>0</v>
      </c>
      <c r="E71" s="51">
        <f>SUM('[1]September 2023'!H587:H593)</f>
        <v>192</v>
      </c>
      <c r="F71" s="51">
        <f>SUM('[1]September 2023'!I587:I593)</f>
        <v>225</v>
      </c>
    </row>
    <row r="72" spans="1:6" ht="18" customHeight="1" thickBot="1" x14ac:dyDescent="0.25">
      <c r="A72" s="38" t="s">
        <v>64</v>
      </c>
      <c r="B72" s="50">
        <f>SUM('[1]September 2023'!E544)</f>
        <v>135</v>
      </c>
      <c r="C72" s="50">
        <f>SUM('[1]September 2023'!F544)</f>
        <v>24</v>
      </c>
      <c r="D72" s="50">
        <f>SUM('[1]September 2023'!G544)</f>
        <v>0</v>
      </c>
      <c r="E72" s="50">
        <f>SUM('[1]September 2023'!H544)</f>
        <v>159</v>
      </c>
      <c r="F72" s="50">
        <f>SUM('[1]September 2023'!I544)</f>
        <v>183</v>
      </c>
    </row>
    <row r="73" spans="1:6" ht="18" customHeight="1" thickBot="1" x14ac:dyDescent="0.25">
      <c r="A73" s="19" t="s">
        <v>65</v>
      </c>
      <c r="B73" s="51">
        <f>SUM('[1]September 2023'!E548:E550,'[1]September 2023'!E545)</f>
        <v>366</v>
      </c>
      <c r="C73" s="51">
        <f>SUM('[1]September 2023'!F548:F550,'[1]September 2023'!F545)</f>
        <v>156</v>
      </c>
      <c r="D73" s="51">
        <f>SUM('[1]September 2023'!G548:G550,'[1]September 2023'!G545)</f>
        <v>0</v>
      </c>
      <c r="E73" s="51">
        <f>SUM('[1]September 2023'!H548:H550,'[1]September 2023'!H545)</f>
        <v>522</v>
      </c>
      <c r="F73" s="51">
        <f>SUM('[1]September 2023'!I548:I550,'[1]September 2023'!I545)</f>
        <v>678</v>
      </c>
    </row>
    <row r="74" spans="1:6" ht="18" customHeight="1" thickBot="1" x14ac:dyDescent="0.25">
      <c r="A74" s="38" t="s">
        <v>35</v>
      </c>
      <c r="B74" s="44">
        <f>SUM('[1]September 2023'!E563)</f>
        <v>1439</v>
      </c>
      <c r="C74" s="44">
        <f>SUM('[1]September 2023'!F563)</f>
        <v>407</v>
      </c>
      <c r="D74" s="44">
        <f>SUM('[1]September 2023'!G563)</f>
        <v>0</v>
      </c>
      <c r="E74" s="44">
        <f>SUM('[1]September 2023'!H563)</f>
        <v>1846</v>
      </c>
      <c r="F74" s="44">
        <f>SUM('[1]September 2023'!I563)</f>
        <v>2253</v>
      </c>
    </row>
    <row r="75" spans="1:6" ht="18" customHeight="1" thickBot="1" x14ac:dyDescent="0.25">
      <c r="A75" s="19" t="s">
        <v>66</v>
      </c>
      <c r="B75" s="45">
        <f>'[1]September 2023'!E557+'[1]September 2023'!E559+'[1]September 2023'!E561</f>
        <v>1630</v>
      </c>
      <c r="C75" s="45">
        <f>'[1]September 2023'!F557+'[1]September 2023'!F559+'[1]September 2023'!F561</f>
        <v>368</v>
      </c>
      <c r="D75" s="45">
        <f>'[1]September 2023'!G557+'[1]September 2023'!G559+'[1]September 2023'!G561</f>
        <v>1</v>
      </c>
      <c r="E75" s="45">
        <f>'[1]September 2023'!H557+'[1]September 2023'!H559+'[1]September 2023'!H561</f>
        <v>1999</v>
      </c>
      <c r="F75" s="45">
        <f>'[1]September 2023'!I557+'[1]September 2023'!I559+'[1]September 2023'!I561</f>
        <v>2369</v>
      </c>
    </row>
    <row r="76" spans="1:6" ht="18" customHeight="1" thickBot="1" x14ac:dyDescent="0.25">
      <c r="A76" s="19" t="s">
        <v>67</v>
      </c>
      <c r="B76" s="45">
        <f>SUM('[1]September 2023'!E564:E568)</f>
        <v>3896</v>
      </c>
      <c r="C76" s="45">
        <f>SUM('[1]September 2023'!F564:F568)</f>
        <v>1442</v>
      </c>
      <c r="D76" s="45">
        <f>SUM('[1]September 2023'!G564:G568)</f>
        <v>2</v>
      </c>
      <c r="E76" s="45">
        <f>SUM('[1]September 2023'!H564:H568)</f>
        <v>5340</v>
      </c>
      <c r="F76" s="45">
        <f>SUM('[1]September 2023'!I564:I568)</f>
        <v>6786</v>
      </c>
    </row>
    <row r="77" spans="1:6" ht="18" customHeight="1" thickBot="1" x14ac:dyDescent="0.25">
      <c r="A77" s="38" t="s">
        <v>68</v>
      </c>
      <c r="B77" s="52">
        <f>SUM('[1]September 2023'!E538)</f>
        <v>343</v>
      </c>
      <c r="C77" s="52">
        <f>SUM('[1]September 2023'!F538)</f>
        <v>63</v>
      </c>
      <c r="D77" s="52">
        <f>SUM('[1]September 2023'!G538)</f>
        <v>0</v>
      </c>
      <c r="E77" s="52">
        <f>SUM('[1]September 2023'!H538)</f>
        <v>406</v>
      </c>
      <c r="F77" s="52">
        <f>SUM('[1]September 2023'!I538)</f>
        <v>469</v>
      </c>
    </row>
    <row r="78" spans="1:6" ht="18" customHeight="1" thickBot="1" x14ac:dyDescent="0.25">
      <c r="A78" s="41" t="s">
        <v>69</v>
      </c>
      <c r="B78" s="52">
        <f>SUM('[1]September 2023'!E539)</f>
        <v>62</v>
      </c>
      <c r="C78" s="52">
        <f>SUM('[1]September 2023'!F539)</f>
        <v>10</v>
      </c>
      <c r="D78" s="52">
        <f>SUM('[1]September 2023'!G539)</f>
        <v>0</v>
      </c>
      <c r="E78" s="52">
        <f>SUM('[1]September 2023'!H539)</f>
        <v>72</v>
      </c>
      <c r="F78" s="52">
        <f>SUM('[1]September 2023'!I539)</f>
        <v>82</v>
      </c>
    </row>
    <row r="79" spans="1:6" ht="18" customHeight="1" thickBot="1" x14ac:dyDescent="0.25">
      <c r="A79" s="38" t="s">
        <v>86</v>
      </c>
      <c r="B79" s="50">
        <f>SUM('[1]September 2023'!E572:E574)</f>
        <v>623</v>
      </c>
      <c r="C79" s="50">
        <f>SUM('[1]September 2023'!F572:F574)</f>
        <v>250</v>
      </c>
      <c r="D79" s="50">
        <f>SUM('[1]September 2023'!G572:G574)</f>
        <v>0</v>
      </c>
      <c r="E79" s="50">
        <f>SUM('[1]September 2023'!H572:H574)</f>
        <v>873</v>
      </c>
      <c r="F79" s="50">
        <f>SUM('[1]September 2023'!I572:I574)</f>
        <v>1123</v>
      </c>
    </row>
    <row r="80" spans="1:6" ht="18" customHeight="1" thickBot="1" x14ac:dyDescent="0.25">
      <c r="A80" s="19" t="s">
        <v>87</v>
      </c>
      <c r="B80" s="43" t="s">
        <v>8</v>
      </c>
      <c r="C80" s="43" t="s">
        <v>8</v>
      </c>
      <c r="D80" s="43" t="s">
        <v>8</v>
      </c>
      <c r="E80" s="43" t="s">
        <v>8</v>
      </c>
      <c r="F80" s="43" t="s">
        <v>8</v>
      </c>
    </row>
    <row r="81" spans="1:6" ht="18" customHeight="1" thickBot="1" x14ac:dyDescent="0.25">
      <c r="A81" s="61" t="s">
        <v>72</v>
      </c>
      <c r="B81" s="62"/>
      <c r="C81" s="62"/>
      <c r="D81" s="62"/>
      <c r="E81" s="62"/>
      <c r="F81" s="63"/>
    </row>
    <row r="82" spans="1:6" ht="18" customHeight="1" thickBot="1" x14ac:dyDescent="0.25">
      <c r="A82" s="38" t="s">
        <v>73</v>
      </c>
      <c r="B82" s="42">
        <f>'[1]September 2023'!E507</f>
        <v>22</v>
      </c>
      <c r="C82" s="42">
        <f>'[1]September 2023'!F507</f>
        <v>0</v>
      </c>
      <c r="D82" s="42">
        <f>'[1]September 2023'!G507</f>
        <v>0</v>
      </c>
      <c r="E82" s="42">
        <f>'[1]September 2023'!H507</f>
        <v>22</v>
      </c>
      <c r="F82" s="42">
        <f>'[1]September 2023'!I507</f>
        <v>22</v>
      </c>
    </row>
    <row r="83" spans="1:6" ht="18" customHeight="1" thickBot="1" x14ac:dyDescent="0.25">
      <c r="A83" s="19" t="s">
        <v>74</v>
      </c>
      <c r="B83" s="42">
        <f>'[1]September 2023'!E508</f>
        <v>81</v>
      </c>
      <c r="C83" s="42">
        <f>'[1]September 2023'!F508</f>
        <v>4</v>
      </c>
      <c r="D83" s="42">
        <f>'[1]September 2023'!G508</f>
        <v>0</v>
      </c>
      <c r="E83" s="42">
        <f>'[1]September 2023'!H508</f>
        <v>85</v>
      </c>
      <c r="F83" s="42">
        <f>'[1]September 2023'!I508</f>
        <v>89</v>
      </c>
    </row>
    <row r="84" spans="1:6" ht="18" customHeight="1" thickBot="1" x14ac:dyDescent="0.25">
      <c r="A84" s="19" t="s">
        <v>75</v>
      </c>
      <c r="B84" s="51">
        <f>'[1]September 2023'!E594</f>
        <v>1</v>
      </c>
      <c r="C84" s="51">
        <f>'[1]September 2023'!F594</f>
        <v>0</v>
      </c>
      <c r="D84" s="51">
        <f>'[1]September 2023'!G594</f>
        <v>0</v>
      </c>
      <c r="E84" s="51">
        <f>'[1]September 2023'!H594</f>
        <v>1</v>
      </c>
      <c r="F84" s="51">
        <f>'[1]September 2023'!I594</f>
        <v>1</v>
      </c>
    </row>
    <row r="85" spans="1:6" ht="18" customHeight="1" thickBot="1" x14ac:dyDescent="0.25">
      <c r="A85" s="19" t="s">
        <v>76</v>
      </c>
      <c r="B85" s="51">
        <f>'[1]September 2023'!E542+'[1]September 2023'!E546+'[1]September 2023'!E547</f>
        <v>8</v>
      </c>
      <c r="C85" s="51">
        <f>'[1]September 2023'!F542+'[1]September 2023'!F546+'[1]September 2023'!F547</f>
        <v>1</v>
      </c>
      <c r="D85" s="51">
        <f>'[1]September 2023'!G542+'[1]September 2023'!G546+'[1]September 2023'!G547</f>
        <v>0</v>
      </c>
      <c r="E85" s="51">
        <f>'[1]September 2023'!H542+'[1]September 2023'!H546+'[1]September 2023'!H547</f>
        <v>9</v>
      </c>
      <c r="F85" s="51">
        <f>'[1]September 2023'!I542+'[1]September 2023'!I546+'[1]September 2023'!I547</f>
        <v>10</v>
      </c>
    </row>
    <row r="86" spans="1:6" ht="18" customHeight="1" thickBot="1" x14ac:dyDescent="0.25">
      <c r="A86" s="19" t="s">
        <v>77</v>
      </c>
      <c r="B86" s="51">
        <f>'[1]September 2023'!E553+'[1]September 2023'!E554+'[1]September 2023'!E555+'[1]September 2023'!E556</f>
        <v>12</v>
      </c>
      <c r="C86" s="51">
        <f>'[1]September 2023'!F553+'[1]September 2023'!F554+'[1]September 2023'!F555+'[1]September 2023'!F556</f>
        <v>1</v>
      </c>
      <c r="D86" s="51">
        <f>'[1]September 2023'!G553+'[1]September 2023'!G554+'[1]September 2023'!G555+'[1]September 2023'!G556</f>
        <v>0</v>
      </c>
      <c r="E86" s="51">
        <f>'[1]September 2023'!H553+'[1]September 2023'!H554+'[1]September 2023'!H555+'[1]September 2023'!H556</f>
        <v>13</v>
      </c>
      <c r="F86" s="51">
        <f>'[1]September 2023'!I553+'[1]September 2023'!I554+'[1]September 2023'!I555+'[1]September 2023'!I556</f>
        <v>14</v>
      </c>
    </row>
    <row r="87" spans="1:6" ht="18" customHeight="1" thickBot="1" x14ac:dyDescent="0.25">
      <c r="A87" s="19" t="s">
        <v>78</v>
      </c>
      <c r="B87" s="51">
        <f>'[1]September 2023'!E536</f>
        <v>1</v>
      </c>
      <c r="C87" s="51">
        <f>'[1]September 2023'!F536</f>
        <v>0</v>
      </c>
      <c r="D87" s="51">
        <f>'[1]September 2023'!G536</f>
        <v>0</v>
      </c>
      <c r="E87" s="51">
        <f>'[1]September 2023'!H536</f>
        <v>1</v>
      </c>
      <c r="F87" s="51">
        <f>'[1]September 2023'!I536</f>
        <v>1</v>
      </c>
    </row>
    <row r="88" spans="1:6" ht="18" customHeight="1" thickBot="1" x14ac:dyDescent="0.25">
      <c r="A88" s="19" t="s">
        <v>79</v>
      </c>
      <c r="B88" s="51">
        <f>'[1]September 2023'!E571</f>
        <v>1</v>
      </c>
      <c r="C88" s="51">
        <f>'[1]September 2023'!F571</f>
        <v>0</v>
      </c>
      <c r="D88" s="51">
        <f>'[1]September 2023'!G571</f>
        <v>0</v>
      </c>
      <c r="E88" s="51">
        <f>'[1]September 2023'!H571</f>
        <v>1</v>
      </c>
      <c r="F88" s="51">
        <f>'[1]September 2023'!I571</f>
        <v>1</v>
      </c>
    </row>
    <row r="89" spans="1:6" ht="34.5" customHeight="1" x14ac:dyDescent="0.2">
      <c r="A89" s="64" t="s">
        <v>84</v>
      </c>
      <c r="B89" s="64"/>
      <c r="C89" s="64"/>
      <c r="D89" s="64"/>
      <c r="E89" s="64"/>
      <c r="F89" s="64"/>
    </row>
    <row r="90" spans="1:6" ht="30.75" customHeight="1" x14ac:dyDescent="0.2">
      <c r="A90" s="65" t="s">
        <v>88</v>
      </c>
      <c r="B90" s="65"/>
      <c r="C90" s="65"/>
      <c r="D90" s="65"/>
      <c r="E90" s="65"/>
      <c r="F90" s="65"/>
    </row>
  </sheetData>
  <mergeCells count="12">
    <mergeCell ref="A89:F89"/>
    <mergeCell ref="A90:F90"/>
    <mergeCell ref="A39:F39"/>
    <mergeCell ref="A51:F51"/>
    <mergeCell ref="A59:F59"/>
    <mergeCell ref="A62:F62"/>
    <mergeCell ref="A69:F69"/>
    <mergeCell ref="A10:F10"/>
    <mergeCell ref="A4:F4"/>
    <mergeCell ref="A22:F22"/>
    <mergeCell ref="A32:F32"/>
    <mergeCell ref="A81:F8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84DB4-CB4D-4201-9277-8C862E09E80E}">
  <dimension ref="A1:D38"/>
  <sheetViews>
    <sheetView workbookViewId="0">
      <selection activeCell="E12" sqref="E12"/>
    </sheetView>
  </sheetViews>
  <sheetFormatPr defaultRowHeight="15" x14ac:dyDescent="0.25"/>
  <cols>
    <col min="1" max="1" width="24.28515625" customWidth="1"/>
    <col min="2" max="4" width="25.5703125" customWidth="1"/>
  </cols>
  <sheetData>
    <row r="1" spans="1:4" ht="15.75" thickBot="1" x14ac:dyDescent="0.3"/>
    <row r="2" spans="1:4" ht="30.75" thickBot="1" x14ac:dyDescent="0.3">
      <c r="A2" s="47" t="s">
        <v>89</v>
      </c>
      <c r="B2" s="54" t="s">
        <v>90</v>
      </c>
      <c r="C2" s="54" t="s">
        <v>91</v>
      </c>
      <c r="D2" s="55" t="s">
        <v>92</v>
      </c>
    </row>
    <row r="3" spans="1:4" ht="15.75" thickBot="1" x14ac:dyDescent="0.3">
      <c r="A3" s="4">
        <v>44835</v>
      </c>
      <c r="B3" s="53" t="s">
        <v>93</v>
      </c>
      <c r="C3" s="53">
        <v>8437</v>
      </c>
      <c r="D3" s="53" t="s">
        <v>94</v>
      </c>
    </row>
    <row r="4" spans="1:4" ht="15.75" thickBot="1" x14ac:dyDescent="0.3">
      <c r="A4" s="3">
        <v>45983</v>
      </c>
      <c r="B4" s="53">
        <v>15500</v>
      </c>
      <c r="C4" s="53" t="s">
        <v>95</v>
      </c>
      <c r="D4" s="53">
        <v>857</v>
      </c>
    </row>
    <row r="5" spans="1:4" ht="15.75" thickBot="1" x14ac:dyDescent="0.3">
      <c r="A5" s="3">
        <v>46013</v>
      </c>
      <c r="B5" s="53">
        <v>9906</v>
      </c>
      <c r="C5" s="53">
        <v>7277</v>
      </c>
      <c r="D5" s="53">
        <v>536</v>
      </c>
    </row>
    <row r="6" spans="1:4" ht="15.75" thickBot="1" x14ac:dyDescent="0.3">
      <c r="A6" s="1">
        <v>44927</v>
      </c>
      <c r="B6" s="53">
        <v>8112</v>
      </c>
      <c r="C6" s="53">
        <v>9988</v>
      </c>
      <c r="D6" s="53">
        <v>470</v>
      </c>
    </row>
    <row r="7" spans="1:4" ht="15.75" thickBot="1" x14ac:dyDescent="0.3">
      <c r="A7" s="3">
        <v>45711</v>
      </c>
      <c r="B7" s="53">
        <v>4413</v>
      </c>
      <c r="C7" s="53">
        <v>9195</v>
      </c>
      <c r="D7" s="53">
        <v>949</v>
      </c>
    </row>
    <row r="8" spans="1:4" ht="15.75" thickBot="1" x14ac:dyDescent="0.3">
      <c r="A8" s="3">
        <v>45739</v>
      </c>
      <c r="B8" s="53">
        <v>4634</v>
      </c>
      <c r="C8" s="53">
        <v>9927</v>
      </c>
      <c r="D8" s="53">
        <v>1355</v>
      </c>
    </row>
    <row r="9" spans="1:4" ht="15.75" thickBot="1" x14ac:dyDescent="0.3">
      <c r="A9" s="3">
        <v>45770</v>
      </c>
      <c r="B9" s="53">
        <v>3783</v>
      </c>
      <c r="C9" s="53" t="s">
        <v>96</v>
      </c>
      <c r="D9" s="53">
        <v>965</v>
      </c>
    </row>
    <row r="10" spans="1:4" ht="15.75" thickBot="1" x14ac:dyDescent="0.3">
      <c r="A10" s="3">
        <v>45800</v>
      </c>
      <c r="B10" s="53">
        <v>4011</v>
      </c>
      <c r="C10" s="53">
        <v>9328</v>
      </c>
      <c r="D10" s="53">
        <v>780</v>
      </c>
    </row>
    <row r="11" spans="1:4" ht="15.75" thickBot="1" x14ac:dyDescent="0.3">
      <c r="A11" s="3">
        <v>45831</v>
      </c>
      <c r="B11" s="53">
        <v>4248</v>
      </c>
      <c r="C11" s="53">
        <v>8868</v>
      </c>
      <c r="D11" s="53" t="s">
        <v>97</v>
      </c>
    </row>
    <row r="12" spans="1:4" ht="15.75" thickBot="1" x14ac:dyDescent="0.3">
      <c r="A12" s="3">
        <v>45861</v>
      </c>
      <c r="B12" s="53">
        <v>4631</v>
      </c>
      <c r="C12" s="53">
        <v>9927</v>
      </c>
      <c r="D12" s="53">
        <v>725</v>
      </c>
    </row>
    <row r="13" spans="1:4" ht="15.75" thickBot="1" x14ac:dyDescent="0.3">
      <c r="A13" s="3">
        <v>45892</v>
      </c>
      <c r="B13" s="53">
        <v>5265</v>
      </c>
      <c r="C13" s="53">
        <v>10938</v>
      </c>
      <c r="D13" s="53" t="s">
        <v>98</v>
      </c>
    </row>
    <row r="14" spans="1:4" ht="15.75" thickBot="1" x14ac:dyDescent="0.3">
      <c r="A14" s="3">
        <v>45923</v>
      </c>
      <c r="B14" s="53">
        <v>5254</v>
      </c>
      <c r="C14" s="53">
        <v>9362</v>
      </c>
      <c r="D14" s="53" t="s">
        <v>99</v>
      </c>
    </row>
    <row r="15" spans="1:4" ht="15.75" thickBot="1" x14ac:dyDescent="0.3">
      <c r="A15" s="1">
        <v>45200</v>
      </c>
      <c r="B15" s="53" t="s">
        <v>100</v>
      </c>
      <c r="C15" s="53" t="s">
        <v>101</v>
      </c>
      <c r="D15" s="53">
        <v>1151</v>
      </c>
    </row>
    <row r="16" spans="1:4" ht="15.75" thickBot="1" x14ac:dyDescent="0.3">
      <c r="A16" s="3">
        <v>45984</v>
      </c>
      <c r="B16" s="53">
        <v>7253</v>
      </c>
      <c r="C16" s="53">
        <v>9444</v>
      </c>
      <c r="D16" s="53" t="s">
        <v>102</v>
      </c>
    </row>
    <row r="17" spans="1:4" ht="15.75" thickBot="1" x14ac:dyDescent="0.3">
      <c r="A17" s="3">
        <v>46014</v>
      </c>
      <c r="B17" s="53" t="s">
        <v>103</v>
      </c>
      <c r="C17" s="53">
        <v>8624</v>
      </c>
      <c r="D17" s="53" t="s">
        <v>104</v>
      </c>
    </row>
    <row r="18" spans="1:4" ht="15.75" thickBot="1" x14ac:dyDescent="0.3">
      <c r="A18" s="1">
        <v>45292</v>
      </c>
      <c r="B18" s="53">
        <v>5324</v>
      </c>
      <c r="C18" s="53">
        <v>12606</v>
      </c>
      <c r="D18" s="53">
        <v>1252</v>
      </c>
    </row>
    <row r="19" spans="1:4" ht="15.75" thickBot="1" x14ac:dyDescent="0.3">
      <c r="A19" s="3">
        <v>45712</v>
      </c>
      <c r="B19" s="53">
        <v>4531</v>
      </c>
      <c r="C19" s="53" t="s">
        <v>105</v>
      </c>
      <c r="D19" s="53" t="s">
        <v>106</v>
      </c>
    </row>
    <row r="20" spans="1:4" ht="15.75" thickBot="1" x14ac:dyDescent="0.3">
      <c r="A20" s="3">
        <v>45740</v>
      </c>
      <c r="B20" s="53">
        <v>3862</v>
      </c>
      <c r="C20" s="53">
        <v>9660</v>
      </c>
      <c r="D20" s="53" t="s">
        <v>107</v>
      </c>
    </row>
    <row r="21" spans="1:4" ht="15.75" thickBot="1" x14ac:dyDescent="0.3">
      <c r="A21" s="3">
        <v>45771</v>
      </c>
      <c r="B21" s="53" t="s">
        <v>108</v>
      </c>
      <c r="C21" s="53" t="s">
        <v>109</v>
      </c>
      <c r="D21" s="53">
        <v>834</v>
      </c>
    </row>
    <row r="22" spans="1:4" ht="15.75" thickBot="1" x14ac:dyDescent="0.3">
      <c r="A22" s="3">
        <v>45801</v>
      </c>
      <c r="B22" s="53">
        <v>3337</v>
      </c>
      <c r="C22" s="53">
        <v>12309</v>
      </c>
      <c r="D22" s="53">
        <v>629</v>
      </c>
    </row>
    <row r="23" spans="1:4" ht="15.75" thickBot="1" x14ac:dyDescent="0.3">
      <c r="A23" s="3">
        <v>45832</v>
      </c>
      <c r="B23" s="53">
        <v>3277</v>
      </c>
      <c r="C23" s="53">
        <v>11933</v>
      </c>
      <c r="D23" s="53">
        <v>625</v>
      </c>
    </row>
    <row r="24" spans="1:4" ht="15.75" thickBot="1" x14ac:dyDescent="0.3">
      <c r="A24" s="3">
        <v>45862</v>
      </c>
      <c r="B24" s="53">
        <v>4197</v>
      </c>
      <c r="C24" s="53">
        <v>12648</v>
      </c>
      <c r="D24" s="53">
        <v>902</v>
      </c>
    </row>
    <row r="25" spans="1:4" ht="15.75" thickBot="1" x14ac:dyDescent="0.3">
      <c r="A25" s="3">
        <v>45893</v>
      </c>
      <c r="B25" s="53">
        <v>4211</v>
      </c>
      <c r="C25" s="53">
        <v>10865</v>
      </c>
      <c r="D25" s="53">
        <v>1097</v>
      </c>
    </row>
    <row r="26" spans="1:4" ht="15.75" thickBot="1" x14ac:dyDescent="0.3">
      <c r="A26" s="3">
        <v>45924</v>
      </c>
      <c r="B26" s="53">
        <v>4164</v>
      </c>
      <c r="C26" s="53">
        <v>10814</v>
      </c>
      <c r="D26" s="53" t="s">
        <v>110</v>
      </c>
    </row>
    <row r="27" spans="1:4" ht="15.75" thickBot="1" x14ac:dyDescent="0.3">
      <c r="A27" s="1">
        <v>45566</v>
      </c>
      <c r="B27" s="53" t="s">
        <v>111</v>
      </c>
      <c r="C27" s="53">
        <v>12311</v>
      </c>
      <c r="D27" s="53">
        <v>1585</v>
      </c>
    </row>
    <row r="28" spans="1:4" ht="15.75" thickBot="1" x14ac:dyDescent="0.3">
      <c r="A28" s="3">
        <v>45985</v>
      </c>
      <c r="B28" s="53">
        <v>10463</v>
      </c>
      <c r="C28" s="53">
        <v>10566</v>
      </c>
      <c r="D28" s="53">
        <v>1378</v>
      </c>
    </row>
    <row r="29" spans="1:4" ht="15.75" thickBot="1" x14ac:dyDescent="0.3">
      <c r="A29" s="3">
        <v>46015</v>
      </c>
      <c r="B29" s="53">
        <v>6381</v>
      </c>
      <c r="C29" s="53">
        <v>9132</v>
      </c>
      <c r="D29" s="53">
        <v>1011</v>
      </c>
    </row>
    <row r="30" spans="1:4" ht="15.75" thickBot="1" x14ac:dyDescent="0.3">
      <c r="A30" s="1">
        <v>45658</v>
      </c>
      <c r="B30" s="53">
        <v>8913</v>
      </c>
      <c r="C30" s="53">
        <v>14088</v>
      </c>
      <c r="D30" s="53" t="s">
        <v>112</v>
      </c>
    </row>
    <row r="31" spans="1:4" ht="15.75" thickBot="1" x14ac:dyDescent="0.3">
      <c r="A31" s="3">
        <v>45713</v>
      </c>
      <c r="B31" s="53">
        <v>5588</v>
      </c>
      <c r="C31" s="53">
        <v>12606</v>
      </c>
      <c r="D31" s="53">
        <v>935</v>
      </c>
    </row>
    <row r="32" spans="1:4" ht="15.75" thickBot="1" x14ac:dyDescent="0.3">
      <c r="A32" s="3">
        <v>45741</v>
      </c>
      <c r="B32" s="53">
        <v>4481</v>
      </c>
      <c r="C32" s="53">
        <v>11809</v>
      </c>
      <c r="D32" s="53" t="s">
        <v>113</v>
      </c>
    </row>
    <row r="33" spans="1:4" ht="15.75" thickBot="1" x14ac:dyDescent="0.3">
      <c r="A33" s="3">
        <v>45772</v>
      </c>
      <c r="B33" s="53">
        <v>3657</v>
      </c>
      <c r="C33" s="53">
        <v>10227</v>
      </c>
      <c r="D33" s="53">
        <v>652</v>
      </c>
    </row>
    <row r="34" spans="1:4" ht="15.75" thickBot="1" x14ac:dyDescent="0.3">
      <c r="A34" s="3">
        <v>45802</v>
      </c>
      <c r="B34" s="53" t="s">
        <v>114</v>
      </c>
      <c r="C34" s="53">
        <v>8475</v>
      </c>
      <c r="D34" s="53">
        <v>612</v>
      </c>
    </row>
    <row r="35" spans="1:4" ht="15.75" thickBot="1" x14ac:dyDescent="0.3">
      <c r="A35" s="3">
        <v>45833</v>
      </c>
      <c r="B35" s="53">
        <v>3494</v>
      </c>
      <c r="C35" s="53">
        <v>8041</v>
      </c>
      <c r="D35" s="53">
        <v>761</v>
      </c>
    </row>
    <row r="36" spans="1:4" ht="15.75" thickBot="1" x14ac:dyDescent="0.3">
      <c r="A36" s="3">
        <v>45863</v>
      </c>
      <c r="B36" s="53">
        <v>3655</v>
      </c>
      <c r="C36" s="53">
        <v>8428</v>
      </c>
      <c r="D36" s="53" t="s">
        <v>115</v>
      </c>
    </row>
    <row r="37" spans="1:4" ht="15.75" thickBot="1" x14ac:dyDescent="0.3">
      <c r="A37" s="3">
        <v>45894</v>
      </c>
      <c r="B37" s="53">
        <v>3677</v>
      </c>
      <c r="C37" s="53">
        <v>7370</v>
      </c>
      <c r="D37" s="53">
        <v>896</v>
      </c>
    </row>
    <row r="38" spans="1:4" ht="15.75" thickBot="1" x14ac:dyDescent="0.3">
      <c r="A38" s="3">
        <v>45925</v>
      </c>
      <c r="B38" s="53">
        <v>3982</v>
      </c>
      <c r="C38" s="53" t="s">
        <v>116</v>
      </c>
      <c r="D38" s="53">
        <v>881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5A630-A637-4B6D-9A5B-D118116FADC9}">
  <dimension ref="A1:D41"/>
  <sheetViews>
    <sheetView workbookViewId="0">
      <selection activeCell="C15" sqref="C15"/>
    </sheetView>
  </sheetViews>
  <sheetFormatPr defaultRowHeight="15" x14ac:dyDescent="0.25"/>
  <cols>
    <col min="1" max="1" width="25.28515625" customWidth="1"/>
    <col min="2" max="4" width="25.5703125" customWidth="1"/>
  </cols>
  <sheetData>
    <row r="1" spans="1:4" ht="15.75" thickBot="1" x14ac:dyDescent="0.3"/>
    <row r="2" spans="1:4" ht="45.75" thickBot="1" x14ac:dyDescent="0.3">
      <c r="A2" s="48" t="s">
        <v>117</v>
      </c>
      <c r="B2" s="48" t="s">
        <v>118</v>
      </c>
      <c r="C2" s="48" t="s">
        <v>119</v>
      </c>
      <c r="D2" s="48" t="s">
        <v>120</v>
      </c>
    </row>
    <row r="3" spans="1:4" ht="16.5" thickBot="1" x14ac:dyDescent="0.3">
      <c r="A3" s="4">
        <v>44835</v>
      </c>
      <c r="B3" s="56">
        <v>310</v>
      </c>
      <c r="C3" s="53">
        <v>319815</v>
      </c>
      <c r="D3" s="53" t="s">
        <v>121</v>
      </c>
    </row>
    <row r="4" spans="1:4" ht="16.5" thickBot="1" x14ac:dyDescent="0.3">
      <c r="A4" s="3">
        <v>45983</v>
      </c>
      <c r="B4" s="56">
        <v>363</v>
      </c>
      <c r="C4" s="53">
        <v>298489</v>
      </c>
      <c r="D4" s="53" t="s">
        <v>122</v>
      </c>
    </row>
    <row r="5" spans="1:4" ht="16.5" thickBot="1" x14ac:dyDescent="0.3">
      <c r="A5" s="3">
        <v>46013</v>
      </c>
      <c r="B5" s="56">
        <v>291</v>
      </c>
      <c r="C5" s="53">
        <v>303899</v>
      </c>
      <c r="D5" s="53">
        <v>918</v>
      </c>
    </row>
    <row r="6" spans="1:4" ht="16.5" thickBot="1" x14ac:dyDescent="0.3">
      <c r="A6" s="1">
        <v>44927</v>
      </c>
      <c r="B6" s="56">
        <v>339</v>
      </c>
      <c r="C6" s="53">
        <v>293469</v>
      </c>
      <c r="D6" s="53" t="s">
        <v>123</v>
      </c>
    </row>
    <row r="7" spans="1:4" ht="16.5" thickBot="1" x14ac:dyDescent="0.3">
      <c r="A7" s="3">
        <v>45711</v>
      </c>
      <c r="B7" s="56">
        <v>274</v>
      </c>
      <c r="C7" s="53">
        <v>263493</v>
      </c>
      <c r="D7" s="53" t="s">
        <v>124</v>
      </c>
    </row>
    <row r="8" spans="1:4" ht="16.5" thickBot="1" x14ac:dyDescent="0.3">
      <c r="A8" s="3">
        <v>45739</v>
      </c>
      <c r="B8" s="56">
        <v>283</v>
      </c>
      <c r="C8" s="53">
        <v>332384</v>
      </c>
      <c r="D8" s="53" t="s">
        <v>125</v>
      </c>
    </row>
    <row r="9" spans="1:4" ht="16.5" thickBot="1" x14ac:dyDescent="0.3">
      <c r="A9" s="3">
        <v>45770</v>
      </c>
      <c r="B9" s="56">
        <v>248</v>
      </c>
      <c r="C9" s="53">
        <v>268104</v>
      </c>
      <c r="D9" s="53" t="s">
        <v>126</v>
      </c>
    </row>
    <row r="10" spans="1:4" ht="16.5" thickBot="1" x14ac:dyDescent="0.3">
      <c r="A10" s="3">
        <v>45800</v>
      </c>
      <c r="B10" s="56">
        <v>302</v>
      </c>
      <c r="C10" s="53">
        <v>341070</v>
      </c>
      <c r="D10" s="53">
        <v>240</v>
      </c>
    </row>
    <row r="11" spans="1:4" ht="16.5" thickBot="1" x14ac:dyDescent="0.3">
      <c r="A11" s="3">
        <v>45831</v>
      </c>
      <c r="B11" s="56">
        <v>459</v>
      </c>
      <c r="C11" s="53">
        <v>294570</v>
      </c>
      <c r="D11" s="53" t="s">
        <v>127</v>
      </c>
    </row>
    <row r="12" spans="1:4" ht="16.5" thickBot="1" x14ac:dyDescent="0.3">
      <c r="A12" s="3">
        <v>45861</v>
      </c>
      <c r="B12" s="56">
        <v>420</v>
      </c>
      <c r="C12" s="53">
        <v>277412</v>
      </c>
      <c r="D12" s="53" t="s">
        <v>128</v>
      </c>
    </row>
    <row r="13" spans="1:4" ht="16.5" thickBot="1" x14ac:dyDescent="0.3">
      <c r="A13" s="3">
        <v>45892</v>
      </c>
      <c r="B13" s="56">
        <v>501</v>
      </c>
      <c r="C13" s="53">
        <v>318656</v>
      </c>
      <c r="D13" s="53" t="s">
        <v>129</v>
      </c>
    </row>
    <row r="14" spans="1:4" ht="16.5" thickBot="1" x14ac:dyDescent="0.3">
      <c r="A14" s="3">
        <v>45923</v>
      </c>
      <c r="B14" s="56">
        <v>264</v>
      </c>
      <c r="C14" s="53">
        <v>283161</v>
      </c>
      <c r="D14" s="53" t="s">
        <v>130</v>
      </c>
    </row>
    <row r="15" spans="1:4" ht="16.5" thickBot="1" x14ac:dyDescent="0.3">
      <c r="A15" s="1">
        <v>45200</v>
      </c>
      <c r="B15" s="56">
        <v>287</v>
      </c>
      <c r="C15" s="53">
        <v>288404</v>
      </c>
      <c r="D15" s="53">
        <v>362</v>
      </c>
    </row>
    <row r="16" spans="1:4" ht="16.5" thickBot="1" x14ac:dyDescent="0.3">
      <c r="A16" s="3">
        <v>45984</v>
      </c>
      <c r="B16" s="56">
        <v>288</v>
      </c>
      <c r="C16" s="53">
        <v>332411</v>
      </c>
      <c r="D16" s="53">
        <v>534</v>
      </c>
    </row>
    <row r="17" spans="1:4" ht="16.5" thickBot="1" x14ac:dyDescent="0.3">
      <c r="A17" s="3">
        <v>46014</v>
      </c>
      <c r="B17" s="56">
        <v>292</v>
      </c>
      <c r="C17" s="53">
        <v>297431</v>
      </c>
      <c r="D17" s="53">
        <v>278</v>
      </c>
    </row>
    <row r="18" spans="1:4" ht="16.5" thickBot="1" x14ac:dyDescent="0.3">
      <c r="A18" s="1">
        <v>45292</v>
      </c>
      <c r="B18" s="56">
        <v>296</v>
      </c>
      <c r="C18" s="53">
        <v>311136</v>
      </c>
      <c r="D18" s="53" t="s">
        <v>131</v>
      </c>
    </row>
    <row r="19" spans="1:4" ht="16.5" thickBot="1" x14ac:dyDescent="0.3">
      <c r="A19" s="3">
        <v>45712</v>
      </c>
      <c r="B19" s="56">
        <v>330</v>
      </c>
      <c r="C19" s="53">
        <v>208946</v>
      </c>
      <c r="D19" s="53">
        <v>134</v>
      </c>
    </row>
    <row r="20" spans="1:4" ht="16.5" thickBot="1" x14ac:dyDescent="0.3">
      <c r="A20" s="3">
        <v>45740</v>
      </c>
      <c r="B20" s="56">
        <v>347</v>
      </c>
      <c r="C20" s="53">
        <v>12493</v>
      </c>
      <c r="D20" s="53">
        <v>294</v>
      </c>
    </row>
    <row r="21" spans="1:4" ht="16.5" thickBot="1" x14ac:dyDescent="0.3">
      <c r="A21" s="3">
        <v>45771</v>
      </c>
      <c r="B21" s="56">
        <v>267</v>
      </c>
      <c r="C21" s="53">
        <v>67281</v>
      </c>
      <c r="D21" s="53">
        <v>264</v>
      </c>
    </row>
    <row r="22" spans="1:4" ht="16.5" thickBot="1" x14ac:dyDescent="0.3">
      <c r="A22" s="3">
        <v>45801</v>
      </c>
      <c r="B22" s="56">
        <v>361</v>
      </c>
      <c r="C22" s="53">
        <v>132016</v>
      </c>
      <c r="D22" s="53" t="s">
        <v>132</v>
      </c>
    </row>
    <row r="23" spans="1:4" ht="16.5" thickBot="1" x14ac:dyDescent="0.3">
      <c r="A23" s="3">
        <v>45832</v>
      </c>
      <c r="B23" s="56">
        <v>499</v>
      </c>
      <c r="C23" s="53">
        <v>546979</v>
      </c>
      <c r="D23" s="53">
        <v>182</v>
      </c>
    </row>
    <row r="24" spans="1:4" ht="16.5" thickBot="1" x14ac:dyDescent="0.3">
      <c r="A24" s="3">
        <v>45862</v>
      </c>
      <c r="B24" s="56">
        <v>579</v>
      </c>
      <c r="C24" s="53">
        <v>971579</v>
      </c>
      <c r="D24" s="53" t="s">
        <v>133</v>
      </c>
    </row>
    <row r="25" spans="1:4" ht="16.5" thickBot="1" x14ac:dyDescent="0.3">
      <c r="A25" s="3">
        <v>45893</v>
      </c>
      <c r="B25" s="56">
        <v>659</v>
      </c>
      <c r="C25" s="53">
        <v>683896</v>
      </c>
      <c r="D25" s="53">
        <v>440</v>
      </c>
    </row>
    <row r="26" spans="1:4" ht="16.5" thickBot="1" x14ac:dyDescent="0.3">
      <c r="A26" s="3">
        <v>45924</v>
      </c>
      <c r="B26" s="56">
        <v>351</v>
      </c>
      <c r="C26" s="53">
        <v>325255</v>
      </c>
      <c r="D26" s="53">
        <v>676</v>
      </c>
    </row>
    <row r="27" spans="1:4" ht="16.5" thickBot="1" x14ac:dyDescent="0.3">
      <c r="A27" s="1">
        <v>45566</v>
      </c>
      <c r="B27" s="56">
        <v>336</v>
      </c>
      <c r="C27" s="53">
        <v>350580</v>
      </c>
      <c r="D27" s="53">
        <v>676</v>
      </c>
    </row>
    <row r="28" spans="1:4" ht="16.5" thickBot="1" x14ac:dyDescent="0.3">
      <c r="A28" s="3">
        <v>45985</v>
      </c>
      <c r="B28" s="56">
        <v>344</v>
      </c>
      <c r="C28" s="53">
        <v>333981</v>
      </c>
      <c r="D28" s="53">
        <v>320</v>
      </c>
    </row>
    <row r="29" spans="1:4" ht="16.5" thickBot="1" x14ac:dyDescent="0.3">
      <c r="A29" s="3">
        <v>46015</v>
      </c>
      <c r="B29" s="56">
        <v>457</v>
      </c>
      <c r="C29" s="53">
        <v>327007</v>
      </c>
      <c r="D29" s="53" t="s">
        <v>134</v>
      </c>
    </row>
    <row r="30" spans="1:4" ht="16.5" thickBot="1" x14ac:dyDescent="0.3">
      <c r="A30" s="1">
        <v>45658</v>
      </c>
      <c r="B30" s="56">
        <v>381</v>
      </c>
      <c r="C30" s="53">
        <v>319115</v>
      </c>
      <c r="D30" s="53">
        <v>323</v>
      </c>
    </row>
    <row r="31" spans="1:4" ht="16.5" thickBot="1" x14ac:dyDescent="0.3">
      <c r="A31" s="3">
        <v>45713</v>
      </c>
      <c r="B31" s="56">
        <v>281</v>
      </c>
      <c r="C31" s="53">
        <v>299090</v>
      </c>
      <c r="D31" s="53" t="s">
        <v>135</v>
      </c>
    </row>
    <row r="32" spans="1:4" ht="16.5" thickBot="1" x14ac:dyDescent="0.3">
      <c r="A32" s="3">
        <v>45741</v>
      </c>
      <c r="B32" s="56">
        <v>347</v>
      </c>
      <c r="C32" s="53">
        <v>326145</v>
      </c>
      <c r="D32" s="53" t="s">
        <v>136</v>
      </c>
    </row>
    <row r="33" spans="1:4" ht="16.5" thickBot="1" x14ac:dyDescent="0.3">
      <c r="A33" s="3">
        <v>45772</v>
      </c>
      <c r="B33" s="56">
        <v>321</v>
      </c>
      <c r="C33" s="53">
        <v>344967</v>
      </c>
      <c r="D33" s="53">
        <v>374</v>
      </c>
    </row>
    <row r="34" spans="1:4" ht="16.5" thickBot="1" x14ac:dyDescent="0.3">
      <c r="A34" s="3">
        <v>45802</v>
      </c>
      <c r="B34" s="56">
        <v>431</v>
      </c>
      <c r="C34" s="53">
        <v>349980</v>
      </c>
      <c r="D34" s="53">
        <v>340</v>
      </c>
    </row>
    <row r="35" spans="1:4" ht="16.5" thickBot="1" x14ac:dyDescent="0.3">
      <c r="A35" s="3">
        <v>45833</v>
      </c>
      <c r="B35" s="56">
        <v>545</v>
      </c>
      <c r="C35" s="53">
        <v>318776</v>
      </c>
      <c r="D35" s="53">
        <v>374</v>
      </c>
    </row>
    <row r="36" spans="1:4" ht="16.5" thickBot="1" x14ac:dyDescent="0.3">
      <c r="A36" s="3">
        <v>45863</v>
      </c>
      <c r="B36" s="56">
        <v>552</v>
      </c>
      <c r="C36" s="53">
        <v>340621</v>
      </c>
      <c r="D36" s="53">
        <v>357</v>
      </c>
    </row>
    <row r="37" spans="1:4" ht="16.5" thickBot="1" x14ac:dyDescent="0.3">
      <c r="A37" s="3">
        <v>45894</v>
      </c>
      <c r="B37" s="56">
        <v>650</v>
      </c>
      <c r="C37" s="53">
        <v>313880</v>
      </c>
      <c r="D37" s="53" t="s">
        <v>137</v>
      </c>
    </row>
    <row r="38" spans="1:4" ht="16.5" thickBot="1" x14ac:dyDescent="0.3">
      <c r="A38" s="3">
        <v>45925</v>
      </c>
      <c r="B38" s="56">
        <v>396</v>
      </c>
      <c r="C38" s="53">
        <v>322733</v>
      </c>
      <c r="D38" s="53">
        <v>357</v>
      </c>
    </row>
    <row r="40" spans="1:4" x14ac:dyDescent="0.25">
      <c r="A40" s="2" t="s">
        <v>138</v>
      </c>
    </row>
    <row r="41" spans="1:4" x14ac:dyDescent="0.25">
      <c r="A41" t="s">
        <v>139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247d430-4756-4299-96ce-4c4ad79433b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1956D16534BA074299401858FEEEA8E3" ma:contentTypeVersion="10" ma:contentTypeDescription="Create a new document." ma:contentTypeScope="" ma:versionID="282b334dc158bbf58c599bce97a6c666">
  <xsd:schema xmlns:xsd="http://www.w3.org/2001/XMLSchema" xmlns:xs="http://www.w3.org/2001/XMLSchema" xmlns:p="http://schemas.microsoft.com/office/2006/metadata/properties" xmlns:ns2="3247d430-4756-4299-96ce-4c4ad79433b1" targetNamespace="http://schemas.microsoft.com/office/2006/metadata/properties" ma:root="true" ma:fieldsID="289cb7d29cc0c16713ad461433d57088" ns2:_="">
    <xsd:import namespace="3247d430-4756-4299-96ce-4c4ad79433b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lcf76f155ced4ddcb4097134ff3c332f"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47d430-4756-4299-96ce-4c4ad79433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87EBF7-D1F8-4C87-A91C-0A9BB9623A60}">
  <ds:schemaRefs>
    <ds:schemaRef ds:uri="http://www.imanage.com/work/xmlschema"/>
  </ds:schemaRefs>
</ds:datastoreItem>
</file>

<file path=customXml/itemProps2.xml><?xml version="1.0" encoding="utf-8"?>
<ds:datastoreItem xmlns:ds="http://schemas.openxmlformats.org/officeDocument/2006/customXml" ds:itemID="{2113D150-91EF-451C-87B3-4EC819651E57}">
  <ds:schemaRefs>
    <ds:schemaRef ds:uri="http://schemas.microsoft.com/office/2006/metadata/properties"/>
    <ds:schemaRef ds:uri="http://schemas.microsoft.com/office/infopath/2007/PartnerControls"/>
    <ds:schemaRef ds:uri="3247d430-4756-4299-96ce-4c4ad79433b1"/>
  </ds:schemaRefs>
</ds:datastoreItem>
</file>

<file path=customXml/itemProps3.xml><?xml version="1.0" encoding="utf-8"?>
<ds:datastoreItem xmlns:ds="http://schemas.openxmlformats.org/officeDocument/2006/customXml" ds:itemID="{B373F1C9-F983-4990-87F2-C149E5CD1893}">
  <ds:schemaRefs>
    <ds:schemaRef ds:uri="http://schemas.microsoft.com/sharepoint/v3/contenttype/forms"/>
  </ds:schemaRefs>
</ds:datastoreItem>
</file>

<file path=customXml/itemProps4.xml><?xml version="1.0" encoding="utf-8"?>
<ds:datastoreItem xmlns:ds="http://schemas.openxmlformats.org/officeDocument/2006/customXml" ds:itemID="{385BFB65-F953-4F7E-8EBB-37D15EAED0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247d430-4756-4299-96ce-4c4ad79433b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Plan 2026 Rates</vt:lpstr>
      <vt:lpstr>Plan Regions</vt:lpstr>
      <vt:lpstr>PSERS Enrollment</vt:lpstr>
      <vt:lpstr>Calls Offered</vt:lpstr>
      <vt:lpstr>Application &amp; Claims Volume</vt:lpstr>
    </vt:vector>
  </TitlesOfParts>
  <Manager/>
  <Company>Segal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Poplaski, Kyra E.</dc:creator>
  <cp:keywords/>
  <dc:description/>
  <cp:lastModifiedBy>Holliday, Denise</cp:lastModifiedBy>
  <cp:revision/>
  <dcterms:created xsi:type="dcterms:W3CDTF">2025-10-29T19:11:50Z</dcterms:created>
  <dcterms:modified xsi:type="dcterms:W3CDTF">2025-12-24T15:07:10Z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0x0101001956D16534BA074299401858FEEEA8E3</vt:lpwstr>
  </property>
  <property fmtid="{D5CDD505-2E9C-101B-9397-08002B2CF9AE}" pid="3" name="MediaServiceImageTags">
    <vt:lpwstr/>
  </property>
</Properties>
</file>