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440" windowHeight="11385" activeTab="1"/>
  </bookViews>
  <sheets>
    <sheet name="User Statistics for 2014" sheetId="2" r:id="rId1"/>
    <sheet name="System Statistics for 2014" sheetId="1" r:id="rId2"/>
    <sheet name="Yearly Volume from 1995-2013" sheetId="4" r:id="rId3"/>
    <sheet name="Outgoing Forms for 2014" sheetId="3" r:id="rId4"/>
    <sheet name="Estimated Incoming Forms" sheetId="5" r:id="rId5"/>
    <sheet name="Estimated Form Imaging Storage" sheetId="6" r:id="rId6"/>
    <sheet name="Sheet1" sheetId="7" r:id="rId7"/>
  </sheets>
  <definedNames>
    <definedName name="_xlnm.Print_Area" localSheetId="5">'Estimated Form Imaging Storage'!$A$1:$E$6</definedName>
    <definedName name="_xlnm.Print_Area" localSheetId="4">'Estimated Incoming Forms'!$A$1:$C$5</definedName>
    <definedName name="_xlnm.Print_Area" localSheetId="3">'Outgoing Forms for 2014'!$A$1:$N$41</definedName>
    <definedName name="_xlnm.Print_Area" localSheetId="1">'System Statistics for 2014'!$A$1:$N$30</definedName>
    <definedName name="_xlnm.Print_Area" localSheetId="0">'User Statistics for 2014'!$A$1:$N$12</definedName>
    <definedName name="_xlnm.Print_Area" localSheetId="2">'Yearly Volume from 1995-2013'!$A$1:$E$26</definedName>
    <definedName name="_xlnm.Print_Titles" localSheetId="4">'Estimated Incoming Forms'!$1:$1</definedName>
    <definedName name="_xlnm.Print_Titles" localSheetId="1">'System Statistics for 2014'!$1:$1</definedName>
    <definedName name="_xlnm.Print_Titles" localSheetId="0">'User Statistics for 2014'!$1:$1</definedName>
    <definedName name="_xlnm.Print_Titles" localSheetId="2">'Yearly Volume from 1995-2013'!$1:$1</definedName>
  </definedNames>
  <calcPr calcId="145621"/>
</workbook>
</file>

<file path=xl/calcChain.xml><?xml version="1.0" encoding="utf-8"?>
<calcChain xmlns="http://schemas.openxmlformats.org/spreadsheetml/2006/main">
  <c r="N22" i="1" l="1"/>
  <c r="N21" i="1"/>
  <c r="N9" i="1"/>
  <c r="C31" i="3" l="1"/>
  <c r="D31" i="3"/>
  <c r="E31" i="3"/>
  <c r="F31" i="3"/>
  <c r="G31" i="3"/>
  <c r="H31" i="3"/>
  <c r="I31" i="3"/>
  <c r="J31" i="3"/>
  <c r="K31" i="3"/>
  <c r="L31" i="3"/>
  <c r="M31" i="3"/>
  <c r="B31" i="3"/>
  <c r="N3" i="3"/>
  <c r="N4" i="3"/>
  <c r="N5" i="3"/>
  <c r="N6" i="3"/>
  <c r="N7" i="3"/>
  <c r="N8" i="3"/>
  <c r="N9" i="3"/>
  <c r="N10" i="3"/>
  <c r="N11" i="3"/>
  <c r="N12" i="3"/>
  <c r="N13" i="3"/>
  <c r="N14" i="3"/>
  <c r="N15" i="3"/>
  <c r="N16" i="3"/>
  <c r="N17" i="3"/>
  <c r="N18" i="3"/>
  <c r="N19" i="3"/>
  <c r="N20" i="3"/>
  <c r="N21" i="3"/>
  <c r="N22" i="3"/>
  <c r="N23" i="3"/>
  <c r="N24" i="3"/>
  <c r="N25" i="3"/>
  <c r="N26" i="3"/>
  <c r="N27" i="3"/>
  <c r="N28" i="3"/>
  <c r="N29" i="3"/>
  <c r="N30" i="3"/>
  <c r="N2" i="3"/>
  <c r="N31" i="3" l="1"/>
  <c r="D4" i="6"/>
  <c r="C4" i="6"/>
  <c r="E3" i="6"/>
  <c r="E2" i="6"/>
  <c r="E4" i="6" l="1"/>
  <c r="N20" i="1"/>
  <c r="N19" i="1" l="1"/>
  <c r="N18" i="1"/>
  <c r="N15" i="1" l="1"/>
  <c r="N14" i="1" l="1"/>
  <c r="N12" i="1"/>
  <c r="N11" i="1"/>
  <c r="N17" i="1"/>
  <c r="M6" i="1"/>
  <c r="L6" i="1"/>
  <c r="K6" i="1"/>
  <c r="J6" i="1"/>
  <c r="I6" i="1"/>
  <c r="H6" i="1"/>
  <c r="G6" i="1"/>
  <c r="F6" i="1"/>
  <c r="E6" i="1"/>
  <c r="D6" i="1"/>
  <c r="C6" i="1"/>
  <c r="B6" i="1"/>
  <c r="N8" i="1"/>
  <c r="N7" i="1"/>
  <c r="N10" i="1"/>
  <c r="M2" i="1"/>
  <c r="L2" i="1"/>
  <c r="K2" i="1"/>
  <c r="J2" i="1"/>
  <c r="I2" i="1"/>
  <c r="H2" i="1"/>
  <c r="G2" i="1"/>
  <c r="F2" i="1"/>
  <c r="E2" i="1"/>
  <c r="D2" i="1"/>
  <c r="C2" i="1"/>
  <c r="B2" i="1"/>
  <c r="N5" i="1"/>
  <c r="N4" i="1"/>
  <c r="N3" i="1"/>
  <c r="N16" i="1"/>
  <c r="N6" i="1" l="1"/>
  <c r="N2" i="1"/>
  <c r="N24" i="1"/>
  <c r="N23" i="1"/>
</calcChain>
</file>

<file path=xl/sharedStrings.xml><?xml version="1.0" encoding="utf-8"?>
<sst xmlns="http://schemas.openxmlformats.org/spreadsheetml/2006/main" count="135" uniqueCount="108">
  <si>
    <t>ITEM</t>
  </si>
  <si>
    <t>Number of Determinations</t>
  </si>
  <si>
    <t>Nonmonetary Determinations</t>
  </si>
  <si>
    <t>Number of Continued Claims</t>
  </si>
  <si>
    <t>Count of Payments All Weeks Compensated</t>
  </si>
  <si>
    <t># of Staff Users Accessing Legacy Systems</t>
  </si>
  <si>
    <t>Number of Lower Authority Appeals (Referee)</t>
  </si>
  <si>
    <t>Number of Higher Authority Appeals (Board of Review)</t>
  </si>
  <si>
    <t>Initial Claims - Internet</t>
  </si>
  <si>
    <t>Continued Claims - Internet</t>
  </si>
  <si>
    <t>Continued Claims - IVR</t>
  </si>
  <si>
    <t>Number of Overpayments Established</t>
  </si>
  <si>
    <t>$ Amount of Overpayments Recovered</t>
  </si>
  <si>
    <t>$ Amount of Overpayments Established</t>
  </si>
  <si>
    <t>Initial Claims - IVR</t>
  </si>
  <si>
    <t>Number of Interstate Claims - Initial</t>
  </si>
  <si>
    <t>Number of Interstate Claims - Continued</t>
  </si>
  <si>
    <t>Completed Calls to UC Service Centers</t>
  </si>
  <si>
    <t>EASE DET</t>
  </si>
  <si>
    <t>EASE FF</t>
  </si>
  <si>
    <t>UC1099</t>
  </si>
  <si>
    <t>UC1201</t>
  </si>
  <si>
    <t>UC1628</t>
  </si>
  <si>
    <t>UC325</t>
  </si>
  <si>
    <t>UC360</t>
  </si>
  <si>
    <t xml:space="preserve"> </t>
  </si>
  <si>
    <t>UC44F</t>
  </si>
  <si>
    <t>UC44F EB</t>
  </si>
  <si>
    <t>UC44F EB HUP</t>
  </si>
  <si>
    <t>UC44F EUC</t>
  </si>
  <si>
    <t>UC44F EUC Tier 2</t>
  </si>
  <si>
    <t>UC44F EUC Tier 3</t>
  </si>
  <si>
    <t>UC44F EUC Tier 4</t>
  </si>
  <si>
    <t>UC44F SEQ</t>
  </si>
  <si>
    <t>UC44F TRA</t>
  </si>
  <si>
    <t>UC44F USQ</t>
  </si>
  <si>
    <t>UC44F (UCX)</t>
  </si>
  <si>
    <t>UC44F3</t>
  </si>
  <si>
    <t>UC44POS</t>
  </si>
  <si>
    <t>UC45</t>
  </si>
  <si>
    <t>UC45POS</t>
  </si>
  <si>
    <t xml:space="preserve">UC528 </t>
  </si>
  <si>
    <t>UC640</t>
  </si>
  <si>
    <t>UC756A</t>
  </si>
  <si>
    <t>UC784</t>
  </si>
  <si>
    <t>TOTAL</t>
  </si>
  <si>
    <t xml:space="preserve">Average size per page for grayscale is approximately 420.75 KB per page
(Average Page Size) * (Number of pages per document) * (Number of documents per year) = (yearly storage)
420.75 KB * 4 * 6,743,061 = 11,348,571,663 KB or 11.35 TB per year
</t>
  </si>
  <si>
    <t>Incoming Forms</t>
  </si>
  <si>
    <t>Outgoing Forms</t>
  </si>
  <si>
    <t xml:space="preserve">Average size per page for black and white is 52.59 KB
(Average Page Size) * (Number of pages per document) * (Number of documents per year) = (yearly storage)
52.59 KB * 4 * 6,743,061 = 1,418,470,312 KB or 1.42 TB per year
</t>
  </si>
  <si>
    <t xml:space="preserve">Average size per page for grayscale is approximately 420.75 KB per page
(Average Page Size) * (Number of pages per document) * (Number of documents per year) = (yearly storage)
420.75 KB * 3 * 3,928,000 = 4,958,118,000 KB or 4.96 TB per year
</t>
  </si>
  <si>
    <t xml:space="preserve">Average size per page for black and white is 52.59 KB
(Average Page Size) * (Number of pages per document) * (Number of documents per year) = (yearly storage)
52.59 KB * 3 * 3,928,000 = 619,720,560 KB or 0.62 TB per year
</t>
  </si>
  <si>
    <t>Estimated TB needed per year</t>
  </si>
  <si>
    <t>Initial Claims - Service Center or UNKNOWN</t>
  </si>
  <si>
    <t>$ Total Benefits Paid</t>
  </si>
  <si>
    <t>UC44 WR</t>
  </si>
  <si>
    <t>UC44 FR</t>
  </si>
  <si>
    <t>YEAR</t>
  </si>
  <si>
    <t>INITIAL CLAIMS</t>
  </si>
  <si>
    <t>WEEKS CLAIMED</t>
  </si>
  <si>
    <t>ESTIMATED INCOMING FORMS FOR 2014</t>
  </si>
  <si>
    <t>AVERAGE NUMBER OF PAGES PER FORM</t>
  </si>
  <si>
    <t>AVERAGE NUMBER OF PHYSICAL SHEETS PER FORM</t>
  </si>
  <si>
    <t>4 pages per document
6,743,061 documents per year
8.5 X 11 paper size
300 dpi
CCITT G4 Compression, PDF</t>
  </si>
  <si>
    <t>3 pages per document,
3,928,000 documents per year
8.5 X 11 paper size
300 dpi
CCITT G4 Compression, PDF</t>
  </si>
  <si>
    <t>JAN-2014</t>
  </si>
  <si>
    <t>FEB-2014</t>
  </si>
  <si>
    <t>MAR-2014</t>
  </si>
  <si>
    <t>APR-2014</t>
  </si>
  <si>
    <t>MAY-2014</t>
  </si>
  <si>
    <t>JUN-2014</t>
  </si>
  <si>
    <t>JUL-2014</t>
  </si>
  <si>
    <t>AUG-2014</t>
  </si>
  <si>
    <t>SEP-2014</t>
  </si>
  <si>
    <t>OCT-2014</t>
  </si>
  <si>
    <t>NOV-2014</t>
  </si>
  <si>
    <t>DEC-2014</t>
  </si>
  <si>
    <t>TOTAL 2014</t>
  </si>
  <si>
    <t>ASSUMPTIONS</t>
  </si>
  <si>
    <t>GRAYSCALE STORAGE ASSUMPTIONS</t>
  </si>
  <si>
    <t>BLACK AND WHITE STORAGE ASSUMPTIONS</t>
  </si>
  <si>
    <t>ESTIMATED TB NEEDED PER YEAR</t>
  </si>
  <si>
    <t>FORM #</t>
  </si>
  <si>
    <r>
      <rPr>
        <vertAlign val="superscript"/>
        <sz val="10"/>
        <color theme="1"/>
        <rFont val="Verdana"/>
        <family val="2"/>
      </rPr>
      <t>1</t>
    </r>
    <r>
      <rPr>
        <sz val="10"/>
        <color theme="1"/>
        <rFont val="Verdana"/>
        <family val="2"/>
      </rPr>
      <t>This table is an estimate of the high volume/common forms.</t>
    </r>
  </si>
  <si>
    <r>
      <t>TOTAL</t>
    </r>
    <r>
      <rPr>
        <b/>
        <vertAlign val="superscript"/>
        <sz val="12"/>
        <rFont val="Times New Roman"/>
        <family val="1"/>
      </rPr>
      <t>1</t>
    </r>
  </si>
  <si>
    <r>
      <t xml:space="preserve"># of Claimants Accessing self-service applications (Initial and Continued Claims applications) </t>
    </r>
    <r>
      <rPr>
        <vertAlign val="superscript"/>
        <sz val="12"/>
        <color theme="1"/>
        <rFont val="Times New Roman"/>
        <family val="1"/>
      </rPr>
      <t>1</t>
    </r>
  </si>
  <si>
    <r>
      <t xml:space="preserve">IVR Scripts (Queries) Connected to Legacy System </t>
    </r>
    <r>
      <rPr>
        <vertAlign val="superscript"/>
        <sz val="12"/>
        <color theme="1"/>
        <rFont val="Times New Roman"/>
        <family val="1"/>
      </rPr>
      <t>2</t>
    </r>
  </si>
  <si>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 xml:space="preserve"> Number of unique claimants per month who accessed the internet claims applications (i.e. a claimant who logged-in multiple times in the month is only counted once in the statistics provided)</t>
    </r>
  </si>
  <si>
    <r>
      <rPr>
        <vertAlign val="super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 xml:space="preserve"> This is the approximate number of times the Mainframe is queried by the IVR system.  Every time a claimant files two weeks for benefits, the IVR system is making at the very minimum 4 transactions, possibly 5 if SSN verification and Request first set of weeks are separate transactions</t>
    </r>
  </si>
  <si>
    <r>
      <t xml:space="preserve">Financial Determinations </t>
    </r>
    <r>
      <rPr>
        <vertAlign val="superscript"/>
        <sz val="12"/>
        <color theme="1"/>
        <rFont val="Times New Roman"/>
        <family val="1"/>
      </rPr>
      <t>1</t>
    </r>
  </si>
  <si>
    <r>
      <rPr>
        <vertAlign val="superscript"/>
        <sz val="12"/>
        <color theme="1"/>
        <rFont val="Times New Roman"/>
        <family val="1"/>
      </rPr>
      <t xml:space="preserve">1 </t>
    </r>
    <r>
      <rPr>
        <sz val="12"/>
        <color theme="1"/>
        <rFont val="Times New Roman"/>
        <family val="1"/>
      </rPr>
      <t>Financial Determinations are issued for new and transitional claims. Financial Stats do not include revised financials.</t>
    </r>
  </si>
  <si>
    <t>Number of Initial Claims</t>
  </si>
  <si>
    <t>Pennsylvania Department of Labor and Industry</t>
  </si>
  <si>
    <t>Note:  Statistics include UC, UCFE and UCX.</t>
  </si>
  <si>
    <t>Bureau of Administrative Services</t>
  </si>
  <si>
    <t xml:space="preserve">Source: </t>
  </si>
  <si>
    <t>Source: User information-DLI OIT and Call volume-UCSC</t>
  </si>
  <si>
    <t>Source: DLI CWIA and UCBR</t>
  </si>
  <si>
    <t>Source: PA Department of Labor and Industry (based upon info from DLI BAS)</t>
  </si>
  <si>
    <t>Source: : PA Department of Labor and Industry OIT</t>
  </si>
  <si>
    <t>BENEFITS PAID</t>
  </si>
  <si>
    <t>TOTAL NONMONETARY DETERMINATIONS</t>
  </si>
  <si>
    <t>Note:  Statistics include Regular UC, Extended Benefits (EB), Temporary Extended Unemployment Compensation (TEUC),  and Emergency Unemployment Compensation (EUC)</t>
  </si>
  <si>
    <t>Source: Acturial Evaluation 2014 - Financial Operations of the Pennsylvania Unemployment Compensation Program
Pennsylvania Department of Labor and Industry
Center for Workforce Information &amp; Analysis</t>
  </si>
  <si>
    <t>Continued Claims - paper certifications</t>
  </si>
  <si>
    <t>Employer Count</t>
  </si>
  <si>
    <t>Total Number Wage Items Received</t>
  </si>
  <si>
    <t>Continued Claims - Service Center or UNKNOWN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</si>
</sst>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(&quot;$&quot;* #,##0.00_);_(&quot;$&quot;* \(#,##0.00\);_(&quot;$&quot;* &quot;-&quot;??_);_(@_)"/>
    <numFmt numFmtId="164" formatCode="mmm\-yyyy"/>
    <numFmt numFmtId="165" formatCode="&quot;$&quot;#,##0"/>
  </numFmts>
  <fonts count="15" x14ac:knownFonts="1">
    <font>
      <sz val="10"/>
      <color theme="1"/>
      <name val="Verdana"/>
      <family val="2"/>
    </font>
    <font>
      <sz val="11"/>
      <color theme="1"/>
      <name val="Calibri"/>
      <family val="2"/>
      <scheme val="minor"/>
    </font>
    <font>
      <b/>
      <sz val="10"/>
      <color theme="1"/>
      <name val="Verdana"/>
      <family val="2"/>
    </font>
    <font>
      <b/>
      <sz val="10"/>
      <name val="Arial"/>
      <family val="2"/>
    </font>
    <font>
      <sz val="10"/>
      <name val="Arial"/>
      <family val="2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b/>
      <sz val="11"/>
      <color theme="1"/>
      <name val="Times New Roman"/>
      <family val="1"/>
    </font>
    <font>
      <b/>
      <sz val="11"/>
      <name val="Times New Roman"/>
      <family val="1"/>
    </font>
    <font>
      <vertAlign val="superscript"/>
      <sz val="10"/>
      <color theme="1"/>
      <name val="Verdana"/>
      <family val="2"/>
    </font>
    <font>
      <b/>
      <vertAlign val="superscript"/>
      <sz val="12"/>
      <name val="Times New Roman"/>
      <family val="1"/>
    </font>
    <font>
      <sz val="10"/>
      <color theme="1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44" fontId="14" fillId="0" borderId="0" applyFont="0" applyFill="0" applyBorder="0" applyAlignment="0" applyProtection="0"/>
  </cellStyleXfs>
  <cellXfs count="101">
    <xf numFmtId="0" fontId="0" fillId="0" borderId="0" xfId="0"/>
    <xf numFmtId="0" fontId="0" fillId="0" borderId="0" xfId="0" applyAlignment="1">
      <alignment horizontal="left" indent="2"/>
    </xf>
    <xf numFmtId="0" fontId="0" fillId="0" borderId="0" xfId="0" applyAlignment="1">
      <alignment wrapText="1"/>
    </xf>
    <xf numFmtId="0" fontId="0" fillId="2" borderId="0" xfId="0" applyFill="1"/>
    <xf numFmtId="0" fontId="2" fillId="0" borderId="0" xfId="0" applyFont="1" applyAlignment="1">
      <alignment horizontal="center"/>
    </xf>
    <xf numFmtId="0" fontId="0" fillId="0" borderId="0" xfId="0"/>
    <xf numFmtId="0" fontId="0" fillId="0" borderId="0" xfId="0" applyFill="1" applyBorder="1" applyAlignment="1">
      <alignment horizontal="right"/>
    </xf>
    <xf numFmtId="0" fontId="0" fillId="0" borderId="0" xfId="0" applyFill="1" applyBorder="1" applyAlignment="1"/>
    <xf numFmtId="0" fontId="0" fillId="0" borderId="0" xfId="0" applyBorder="1" applyAlignment="1"/>
    <xf numFmtId="0" fontId="0" fillId="0" borderId="0" xfId="0" applyFill="1"/>
    <xf numFmtId="0" fontId="0" fillId="0" borderId="0" xfId="0" applyFill="1" applyBorder="1"/>
    <xf numFmtId="0" fontId="0" fillId="0" borderId="0" xfId="0" applyBorder="1"/>
    <xf numFmtId="0" fontId="4" fillId="0" borderId="0" xfId="0" applyFont="1" applyFill="1" applyBorder="1" applyAlignment="1">
      <alignment horizontal="right"/>
    </xf>
    <xf numFmtId="0" fontId="0" fillId="0" borderId="0" xfId="0" applyBorder="1" applyAlignment="1">
      <alignment horizontal="right"/>
    </xf>
    <xf numFmtId="0" fontId="4" fillId="0" borderId="0" xfId="0" applyFont="1"/>
    <xf numFmtId="0" fontId="3" fillId="0" borderId="0" xfId="0" applyFont="1" applyFill="1" applyBorder="1" applyAlignment="1">
      <alignment horizontal="right"/>
    </xf>
    <xf numFmtId="0" fontId="0" fillId="0" borderId="0" xfId="0" applyFill="1" applyAlignment="1"/>
    <xf numFmtId="0" fontId="0" fillId="0" borderId="0" xfId="0" applyFont="1"/>
    <xf numFmtId="0" fontId="0" fillId="0" borderId="0" xfId="0" applyFont="1" applyAlignment="1">
      <alignment vertical="top"/>
    </xf>
    <xf numFmtId="0" fontId="6" fillId="0" borderId="1" xfId="0" applyFont="1" applyBorder="1" applyAlignment="1">
      <alignment horizontal="center" wrapText="1"/>
    </xf>
    <xf numFmtId="164" fontId="6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5" fillId="0" borderId="1" xfId="0" applyFont="1" applyFill="1" applyBorder="1" applyAlignment="1">
      <alignment wrapText="1"/>
    </xf>
    <xf numFmtId="3" fontId="5" fillId="3" borderId="1" xfId="0" applyNumberFormat="1" applyFont="1" applyFill="1" applyBorder="1"/>
    <xf numFmtId="3" fontId="5" fillId="0" borderId="1" xfId="0" applyNumberFormat="1" applyFont="1" applyBorder="1"/>
    <xf numFmtId="3" fontId="5" fillId="0" borderId="1" xfId="0" applyNumberFormat="1" applyFont="1" applyFill="1" applyBorder="1"/>
    <xf numFmtId="0" fontId="5" fillId="0" borderId="0" xfId="0" applyFont="1"/>
    <xf numFmtId="0" fontId="5" fillId="0" borderId="1" xfId="0" applyFont="1" applyFill="1" applyBorder="1" applyAlignment="1">
      <alignment horizontal="left" wrapText="1" indent="2"/>
    </xf>
    <xf numFmtId="3" fontId="5" fillId="0" borderId="1" xfId="0" applyNumberFormat="1" applyFont="1" applyFill="1" applyBorder="1" applyAlignment="1">
      <alignment horizontal="right"/>
    </xf>
    <xf numFmtId="0" fontId="5" fillId="0" borderId="1" xfId="0" applyFont="1" applyFill="1" applyBorder="1" applyAlignment="1">
      <alignment horizontal="left" wrapText="1"/>
    </xf>
    <xf numFmtId="165" fontId="5" fillId="0" borderId="1" xfId="0" applyNumberFormat="1" applyFont="1" applyFill="1" applyBorder="1"/>
    <xf numFmtId="165" fontId="5" fillId="0" borderId="1" xfId="0" applyNumberFormat="1" applyFont="1" applyFill="1" applyBorder="1" applyAlignment="1">
      <alignment horizontal="right"/>
    </xf>
    <xf numFmtId="3" fontId="5" fillId="0" borderId="5" xfId="0" applyNumberFormat="1" applyFont="1" applyBorder="1" applyAlignment="1">
      <alignment vertical="center"/>
    </xf>
    <xf numFmtId="0" fontId="8" fillId="4" borderId="1" xfId="0" applyFont="1" applyFill="1" applyBorder="1"/>
    <xf numFmtId="164" fontId="6" fillId="4" borderId="1" xfId="0" applyNumberFormat="1" applyFont="1" applyFill="1" applyBorder="1" applyAlignment="1">
      <alignment horizontal="center"/>
    </xf>
    <xf numFmtId="0" fontId="6" fillId="4" borderId="1" xfId="0" applyFont="1" applyFill="1" applyBorder="1" applyAlignment="1">
      <alignment horizontal="center"/>
    </xf>
    <xf numFmtId="0" fontId="5" fillId="0" borderId="1" xfId="0" applyFont="1" applyFill="1" applyBorder="1"/>
    <xf numFmtId="0" fontId="5" fillId="0" borderId="1" xfId="0" applyFont="1" applyFill="1" applyBorder="1" applyAlignment="1">
      <alignment horizontal="right"/>
    </xf>
    <xf numFmtId="0" fontId="9" fillId="0" borderId="1" xfId="0" applyFont="1" applyFill="1" applyBorder="1"/>
    <xf numFmtId="0" fontId="5" fillId="0" borderId="0" xfId="0" applyFont="1" applyFill="1" applyBorder="1" applyAlignment="1">
      <alignment horizontal="right"/>
    </xf>
    <xf numFmtId="0" fontId="8" fillId="0" borderId="1" xfId="0" applyFont="1" applyFill="1" applyBorder="1"/>
    <xf numFmtId="0" fontId="5" fillId="0" borderId="0" xfId="0" applyFont="1" applyBorder="1"/>
    <xf numFmtId="0" fontId="5" fillId="0" borderId="1" xfId="0" applyFont="1" applyBorder="1"/>
    <xf numFmtId="0" fontId="5" fillId="4" borderId="1" xfId="0" applyFont="1" applyFill="1" applyBorder="1" applyAlignment="1">
      <alignment vertical="top"/>
    </xf>
    <xf numFmtId="0" fontId="6" fillId="4" borderId="1" xfId="0" applyFont="1" applyFill="1" applyBorder="1" applyAlignment="1">
      <alignment vertical="top"/>
    </xf>
    <xf numFmtId="0" fontId="6" fillId="4" borderId="1" xfId="0" applyFont="1" applyFill="1" applyBorder="1" applyAlignment="1">
      <alignment vertical="top" wrapText="1"/>
    </xf>
    <xf numFmtId="0" fontId="6" fillId="0" borderId="1" xfId="0" applyFont="1" applyBorder="1" applyAlignment="1">
      <alignment vertical="top"/>
    </xf>
    <xf numFmtId="0" fontId="5" fillId="0" borderId="1" xfId="0" applyFont="1" applyBorder="1" applyAlignment="1">
      <alignment vertical="top" wrapText="1"/>
    </xf>
    <xf numFmtId="0" fontId="5" fillId="0" borderId="1" xfId="0" applyFont="1" applyBorder="1" applyAlignment="1">
      <alignment vertical="top"/>
    </xf>
    <xf numFmtId="0" fontId="6" fillId="0" borderId="1" xfId="0" applyFont="1" applyBorder="1" applyAlignment="1">
      <alignment vertical="top" wrapText="1"/>
    </xf>
    <xf numFmtId="164" fontId="10" fillId="4" borderId="1" xfId="0" applyNumberFormat="1" applyFont="1" applyFill="1" applyBorder="1" applyAlignment="1">
      <alignment horizontal="center" wrapText="1"/>
    </xf>
    <xf numFmtId="0" fontId="11" fillId="4" borderId="1" xfId="0" applyFont="1" applyFill="1" applyBorder="1" applyAlignment="1">
      <alignment wrapText="1"/>
    </xf>
    <xf numFmtId="49" fontId="6" fillId="0" borderId="1" xfId="0" applyNumberFormat="1" applyFont="1" applyBorder="1" applyAlignment="1">
      <alignment horizontal="center"/>
    </xf>
    <xf numFmtId="3" fontId="5" fillId="0" borderId="1" xfId="0" applyNumberFormat="1" applyFont="1" applyFill="1" applyBorder="1" applyAlignment="1"/>
    <xf numFmtId="3" fontId="8" fillId="0" borderId="1" xfId="0" applyNumberFormat="1" applyFont="1" applyFill="1" applyBorder="1" applyAlignment="1">
      <alignment horizontal="right"/>
    </xf>
    <xf numFmtId="0" fontId="9" fillId="0" borderId="2" xfId="0" applyFont="1" applyFill="1" applyBorder="1"/>
    <xf numFmtId="3" fontId="6" fillId="0" borderId="1" xfId="0" applyNumberFormat="1" applyFont="1" applyFill="1" applyBorder="1" applyAlignment="1"/>
    <xf numFmtId="0" fontId="0" fillId="0" borderId="0" xfId="0" applyAlignment="1"/>
    <xf numFmtId="0" fontId="0" fillId="0" borderId="0" xfId="0" applyBorder="1" applyAlignment="1"/>
    <xf numFmtId="0" fontId="0" fillId="0" borderId="0" xfId="0" applyBorder="1"/>
    <xf numFmtId="0" fontId="5" fillId="0" borderId="6" xfId="0" applyFont="1" applyBorder="1" applyAlignment="1">
      <alignment wrapText="1"/>
    </xf>
    <xf numFmtId="0" fontId="5" fillId="0" borderId="7" xfId="0" applyFont="1" applyBorder="1"/>
    <xf numFmtId="0" fontId="5" fillId="0" borderId="8" xfId="0" applyFont="1" applyBorder="1" applyAlignment="1">
      <alignment wrapText="1"/>
    </xf>
    <xf numFmtId="0" fontId="5" fillId="0" borderId="9" xfId="0" applyFont="1" applyBorder="1"/>
    <xf numFmtId="0" fontId="5" fillId="0" borderId="10" xfId="0" applyFont="1" applyBorder="1"/>
    <xf numFmtId="0" fontId="10" fillId="4" borderId="11" xfId="0" applyFont="1" applyFill="1" applyBorder="1" applyAlignment="1">
      <alignment vertical="center" wrapText="1"/>
    </xf>
    <xf numFmtId="0" fontId="10" fillId="4" borderId="12" xfId="0" applyFont="1" applyFill="1" applyBorder="1" applyAlignment="1">
      <alignment vertical="center" wrapText="1"/>
    </xf>
    <xf numFmtId="0" fontId="10" fillId="4" borderId="13" xfId="0" applyFont="1" applyFill="1" applyBorder="1" applyAlignment="1">
      <alignment vertical="center" wrapText="1"/>
    </xf>
    <xf numFmtId="0" fontId="5" fillId="0" borderId="14" xfId="0" applyFont="1" applyBorder="1" applyAlignment="1">
      <alignment vertical="center"/>
    </xf>
    <xf numFmtId="3" fontId="5" fillId="0" borderId="15" xfId="0" applyNumberFormat="1" applyFont="1" applyBorder="1" applyAlignment="1">
      <alignment vertical="center"/>
    </xf>
    <xf numFmtId="0" fontId="5" fillId="0" borderId="16" xfId="0" applyFont="1" applyBorder="1" applyAlignment="1">
      <alignment vertical="center"/>
    </xf>
    <xf numFmtId="3" fontId="5" fillId="0" borderId="17" xfId="0" applyNumberFormat="1" applyFont="1" applyBorder="1" applyAlignment="1">
      <alignment vertical="center"/>
    </xf>
    <xf numFmtId="3" fontId="5" fillId="0" borderId="10" xfId="0" applyNumberFormat="1" applyFont="1" applyBorder="1" applyAlignment="1">
      <alignment vertic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5" fillId="0" borderId="1" xfId="0" applyFont="1" applyBorder="1" applyAlignment="1">
      <alignment wrapText="1"/>
    </xf>
    <xf numFmtId="0" fontId="5" fillId="0" borderId="0" xfId="0" applyFont="1" applyAlignment="1">
      <alignment vertical="center"/>
    </xf>
    <xf numFmtId="44" fontId="5" fillId="0" borderId="1" xfId="2" applyFont="1" applyFill="1" applyBorder="1" applyAlignment="1">
      <alignment horizontal="right"/>
    </xf>
    <xf numFmtId="0" fontId="2" fillId="0" borderId="0" xfId="0" applyFont="1" applyAlignment="1">
      <alignment horizontal="left"/>
    </xf>
    <xf numFmtId="3" fontId="5" fillId="0" borderId="1" xfId="0" applyNumberFormat="1" applyFont="1" applyFill="1" applyBorder="1" applyAlignment="1"/>
    <xf numFmtId="165" fontId="5" fillId="0" borderId="2" xfId="0" applyNumberFormat="1" applyFont="1" applyFill="1" applyBorder="1" applyAlignment="1">
      <alignment horizontal="center"/>
    </xf>
    <xf numFmtId="165" fontId="5" fillId="0" borderId="4" xfId="0" applyNumberFormat="1" applyFont="1" applyFill="1" applyBorder="1" applyAlignment="1">
      <alignment horizontal="center"/>
    </xf>
    <xf numFmtId="3" fontId="5" fillId="0" borderId="3" xfId="0" applyNumberFormat="1" applyFont="1" applyFill="1" applyBorder="1" applyAlignment="1">
      <alignment horizontal="center"/>
    </xf>
    <xf numFmtId="3" fontId="5" fillId="0" borderId="1" xfId="0" applyNumberFormat="1" applyFont="1" applyFill="1" applyBorder="1" applyAlignment="1"/>
    <xf numFmtId="0" fontId="5" fillId="0" borderId="1" xfId="0" applyFont="1" applyBorder="1" applyAlignment="1"/>
    <xf numFmtId="3" fontId="5" fillId="0" borderId="2" xfId="0" applyNumberFormat="1" applyFont="1" applyFill="1" applyBorder="1" applyAlignment="1">
      <alignment horizontal="center"/>
    </xf>
    <xf numFmtId="3" fontId="5" fillId="0" borderId="3" xfId="0" applyNumberFormat="1" applyFont="1" applyFill="1" applyBorder="1" applyAlignment="1">
      <alignment horizontal="center"/>
    </xf>
    <xf numFmtId="3" fontId="5" fillId="0" borderId="4" xfId="0" applyNumberFormat="1" applyFont="1" applyFill="1" applyBorder="1" applyAlignment="1">
      <alignment horizontal="center"/>
    </xf>
    <xf numFmtId="3" fontId="5" fillId="0" borderId="2" xfId="0" applyNumberFormat="1" applyFont="1" applyFill="1" applyBorder="1" applyAlignment="1"/>
    <xf numFmtId="0" fontId="5" fillId="0" borderId="3" xfId="0" applyFont="1" applyBorder="1" applyAlignment="1"/>
    <xf numFmtId="0" fontId="5" fillId="0" borderId="4" xfId="0" applyFont="1" applyBorder="1" applyAlignment="1"/>
    <xf numFmtId="165" fontId="5" fillId="0" borderId="2" xfId="0" applyNumberFormat="1" applyFont="1" applyFill="1" applyBorder="1" applyAlignment="1">
      <alignment horizontal="center"/>
    </xf>
    <xf numFmtId="165" fontId="5" fillId="0" borderId="3" xfId="0" applyNumberFormat="1" applyFont="1" applyFill="1" applyBorder="1" applyAlignment="1">
      <alignment horizontal="center"/>
    </xf>
    <xf numFmtId="165" fontId="5" fillId="0" borderId="4" xfId="0" applyNumberFormat="1" applyFont="1" applyFill="1" applyBorder="1" applyAlignment="1">
      <alignment horizontal="center"/>
    </xf>
    <xf numFmtId="0" fontId="5" fillId="0" borderId="6" xfId="0" applyFont="1" applyBorder="1" applyAlignment="1">
      <alignment horizontal="left" vertical="top" wrapText="1"/>
    </xf>
    <xf numFmtId="0" fontId="5" fillId="0" borderId="0" xfId="0" applyFont="1" applyBorder="1" applyAlignment="1">
      <alignment horizontal="left" vertical="top" wrapText="1"/>
    </xf>
    <xf numFmtId="0" fontId="0" fillId="0" borderId="0" xfId="0" applyAlignment="1">
      <alignment wrapText="1"/>
    </xf>
    <xf numFmtId="0" fontId="0" fillId="0" borderId="6" xfId="0" applyBorder="1" applyAlignment="1"/>
    <xf numFmtId="0" fontId="0" fillId="0" borderId="0" xfId="0" applyAlignment="1"/>
    <xf numFmtId="0" fontId="5" fillId="0" borderId="0" xfId="0" applyFont="1" applyAlignment="1">
      <alignment vertical="center" wrapText="1"/>
    </xf>
  </cellXfs>
  <cellStyles count="3">
    <cellStyle name="Currency" xfId="2" builtinId="4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33</xdr:row>
      <xdr:rowOff>7962</xdr:rowOff>
    </xdr:from>
    <xdr:to>
      <xdr:col>3</xdr:col>
      <xdr:colOff>752475</xdr:colOff>
      <xdr:row>40</xdr:row>
      <xdr:rowOff>40156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6637362"/>
          <a:ext cx="4095749" cy="1257109"/>
        </a:xfrm>
        <a:prstGeom prst="rect">
          <a:avLst/>
        </a:prstGeom>
      </xdr:spPr>
    </xdr:pic>
    <xdr:clientData/>
  </xdr:twoCellAnchor>
  <xdr:twoCellAnchor editAs="oneCell">
    <xdr:from>
      <xdr:col>4</xdr:col>
      <xdr:colOff>104776</xdr:colOff>
      <xdr:row>33</xdr:row>
      <xdr:rowOff>19049</xdr:rowOff>
    </xdr:from>
    <xdr:to>
      <xdr:col>9</xdr:col>
      <xdr:colOff>238125</xdr:colOff>
      <xdr:row>40</xdr:row>
      <xdr:rowOff>51435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286251" y="6648449"/>
          <a:ext cx="4019549" cy="125730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4"/>
  <sheetViews>
    <sheetView view="pageLayout" zoomScaleNormal="100" workbookViewId="0">
      <selection activeCell="E4" sqref="E4"/>
    </sheetView>
  </sheetViews>
  <sheetFormatPr defaultRowHeight="12.75" x14ac:dyDescent="0.2"/>
  <cols>
    <col min="1" max="1" width="42.125" style="2" customWidth="1"/>
    <col min="2" max="2" width="11.375" bestFit="1" customWidth="1"/>
    <col min="3" max="4" width="11.125" bestFit="1" customWidth="1"/>
    <col min="5" max="5" width="11.375" bestFit="1" customWidth="1"/>
    <col min="6" max="7" width="11.125" bestFit="1" customWidth="1"/>
    <col min="8" max="8" width="11.375" bestFit="1" customWidth="1"/>
    <col min="9" max="10" width="11.125" bestFit="1" customWidth="1"/>
    <col min="11" max="11" width="11.375" bestFit="1" customWidth="1"/>
    <col min="12" max="12" width="11.125" bestFit="1" customWidth="1"/>
    <col min="13" max="13" width="10.875" bestFit="1" customWidth="1"/>
    <col min="14" max="14" width="12.75" bestFit="1" customWidth="1"/>
  </cols>
  <sheetData>
    <row r="1" spans="1:14" s="4" customFormat="1" ht="15" x14ac:dyDescent="0.3">
      <c r="A1" s="19" t="s">
        <v>0</v>
      </c>
      <c r="B1" s="52" t="s">
        <v>65</v>
      </c>
      <c r="C1" s="52" t="s">
        <v>66</v>
      </c>
      <c r="D1" s="52" t="s">
        <v>67</v>
      </c>
      <c r="E1" s="52" t="s">
        <v>68</v>
      </c>
      <c r="F1" s="52" t="s">
        <v>69</v>
      </c>
      <c r="G1" s="52" t="s">
        <v>70</v>
      </c>
      <c r="H1" s="52" t="s">
        <v>71</v>
      </c>
      <c r="I1" s="52" t="s">
        <v>72</v>
      </c>
      <c r="J1" s="52" t="s">
        <v>73</v>
      </c>
      <c r="K1" s="52" t="s">
        <v>74</v>
      </c>
      <c r="L1" s="52" t="s">
        <v>75</v>
      </c>
      <c r="M1" s="52" t="s">
        <v>76</v>
      </c>
      <c r="N1" s="21" t="s">
        <v>45</v>
      </c>
    </row>
    <row r="2" spans="1:14" s="3" customFormat="1" ht="15.6" x14ac:dyDescent="0.35">
      <c r="A2" s="22" t="s">
        <v>5</v>
      </c>
      <c r="B2" s="23">
        <v>4552</v>
      </c>
      <c r="C2" s="23">
        <v>4540</v>
      </c>
      <c r="D2" s="23">
        <v>4588</v>
      </c>
      <c r="E2" s="23">
        <v>4581</v>
      </c>
      <c r="F2" s="23">
        <v>4567</v>
      </c>
      <c r="G2" s="23">
        <v>4554</v>
      </c>
      <c r="H2" s="23">
        <v>4490</v>
      </c>
      <c r="I2" s="23">
        <v>4489</v>
      </c>
      <c r="J2" s="23">
        <v>4485</v>
      </c>
      <c r="K2" s="23">
        <v>4463</v>
      </c>
      <c r="L2" s="23">
        <v>4446</v>
      </c>
      <c r="M2" s="23">
        <v>4455</v>
      </c>
      <c r="N2" s="23"/>
    </row>
    <row r="3" spans="1:14" ht="33.950000000000003" x14ac:dyDescent="0.35">
      <c r="A3" s="22" t="s">
        <v>85</v>
      </c>
      <c r="B3" s="23">
        <v>349457</v>
      </c>
      <c r="C3" s="23">
        <v>287144</v>
      </c>
      <c r="D3" s="23">
        <v>261976</v>
      </c>
      <c r="E3" s="23">
        <v>228309</v>
      </c>
      <c r="F3" s="23">
        <v>197823</v>
      </c>
      <c r="G3" s="23">
        <v>203531</v>
      </c>
      <c r="H3" s="23">
        <v>188602</v>
      </c>
      <c r="I3" s="23">
        <v>174651</v>
      </c>
      <c r="J3" s="23">
        <v>157320</v>
      </c>
      <c r="K3" s="23">
        <v>154075</v>
      </c>
      <c r="L3" s="23">
        <v>172486</v>
      </c>
      <c r="M3" s="23">
        <v>208464</v>
      </c>
      <c r="N3" s="24">
        <v>2583838</v>
      </c>
    </row>
    <row r="4" spans="1:14" s="3" customFormat="1" ht="30.75" customHeight="1" x14ac:dyDescent="0.35">
      <c r="A4" s="22" t="s">
        <v>17</v>
      </c>
      <c r="B4" s="25">
        <v>608851</v>
      </c>
      <c r="C4" s="25">
        <v>359815</v>
      </c>
      <c r="D4" s="25">
        <v>319426</v>
      </c>
      <c r="E4" s="25">
        <v>317269</v>
      </c>
      <c r="F4" s="25">
        <v>272347</v>
      </c>
      <c r="G4" s="25">
        <v>296492</v>
      </c>
      <c r="H4" s="25">
        <v>294225</v>
      </c>
      <c r="I4" s="25">
        <v>227846</v>
      </c>
      <c r="J4" s="25">
        <v>226711</v>
      </c>
      <c r="K4" s="25">
        <v>247394</v>
      </c>
      <c r="L4" s="25">
        <v>226410</v>
      </c>
      <c r="M4" s="25">
        <v>360615</v>
      </c>
      <c r="N4" s="25">
        <v>3757401</v>
      </c>
    </row>
    <row r="5" spans="1:14" ht="42.75" customHeight="1" x14ac:dyDescent="0.35">
      <c r="A5" s="22" t="s">
        <v>86</v>
      </c>
      <c r="B5" s="84"/>
      <c r="C5" s="85"/>
      <c r="D5" s="85"/>
      <c r="E5" s="85"/>
      <c r="F5" s="85"/>
      <c r="G5" s="85"/>
      <c r="H5" s="85"/>
      <c r="I5" s="85"/>
      <c r="J5" s="85"/>
      <c r="K5" s="85"/>
      <c r="L5" s="85"/>
      <c r="M5" s="85"/>
      <c r="N5" s="25">
        <v>18421746</v>
      </c>
    </row>
    <row r="6" spans="1:14" ht="15.6" x14ac:dyDescent="0.35">
      <c r="A6" s="76"/>
      <c r="B6" s="42"/>
      <c r="C6" s="42"/>
      <c r="D6" s="42"/>
      <c r="E6" s="42"/>
      <c r="F6" s="42"/>
      <c r="G6" s="42"/>
      <c r="H6" s="42"/>
      <c r="I6" s="42"/>
      <c r="J6" s="42"/>
      <c r="K6" s="42"/>
      <c r="L6" s="42"/>
      <c r="M6" s="42"/>
      <c r="N6" s="42"/>
    </row>
    <row r="7" spans="1:14" ht="15.6" x14ac:dyDescent="0.35">
      <c r="A7" s="76"/>
      <c r="B7" s="42"/>
      <c r="C7" s="42"/>
      <c r="D7" s="42"/>
      <c r="E7" s="42"/>
      <c r="F7" s="42"/>
      <c r="G7" s="42"/>
      <c r="H7" s="42"/>
      <c r="I7" s="42"/>
      <c r="J7" s="42"/>
      <c r="K7" s="42"/>
      <c r="L7" s="42"/>
      <c r="M7" s="42"/>
      <c r="N7" s="42"/>
    </row>
    <row r="8" spans="1:14" ht="65.099999999999994" x14ac:dyDescent="0.35">
      <c r="A8" s="76" t="s">
        <v>87</v>
      </c>
      <c r="B8" s="42"/>
      <c r="C8" s="42"/>
      <c r="D8" s="42"/>
      <c r="E8" s="42"/>
      <c r="F8" s="42"/>
      <c r="G8" s="42"/>
      <c r="H8" s="42"/>
      <c r="I8" s="42"/>
      <c r="J8" s="42"/>
      <c r="K8" s="42"/>
      <c r="L8" s="42"/>
      <c r="M8" s="42"/>
      <c r="N8" s="42"/>
    </row>
    <row r="9" spans="1:14" ht="15.6" x14ac:dyDescent="0.35">
      <c r="A9" s="76"/>
      <c r="B9" s="42"/>
      <c r="C9" s="42"/>
      <c r="D9" s="42"/>
      <c r="E9" s="42"/>
      <c r="F9" s="42"/>
      <c r="G9" s="42"/>
      <c r="H9" s="42"/>
      <c r="I9" s="42"/>
      <c r="J9" s="42"/>
      <c r="K9" s="42"/>
      <c r="L9" s="42"/>
      <c r="M9" s="42"/>
      <c r="N9" s="42"/>
    </row>
    <row r="10" spans="1:14" ht="96" x14ac:dyDescent="0.35">
      <c r="A10" s="76" t="s">
        <v>88</v>
      </c>
      <c r="B10" s="42"/>
      <c r="C10" s="42"/>
      <c r="D10" s="42"/>
      <c r="E10" s="42"/>
      <c r="F10" s="42"/>
      <c r="G10" s="42"/>
      <c r="H10" s="42"/>
      <c r="I10" s="42"/>
      <c r="J10" s="42"/>
      <c r="K10" s="42"/>
      <c r="L10" s="42"/>
      <c r="M10" s="42"/>
      <c r="N10" s="42"/>
    </row>
    <row r="12" spans="1:14" ht="15.6" x14ac:dyDescent="0.3">
      <c r="A12" s="77" t="s">
        <v>96</v>
      </c>
    </row>
    <row r="14" spans="1:14" ht="15.6" x14ac:dyDescent="0.35">
      <c r="A14" s="76"/>
    </row>
  </sheetData>
  <mergeCells count="1">
    <mergeCell ref="B5:M5"/>
  </mergeCells>
  <pageMargins left="0.25" right="0.25" top="0.75" bottom="0.75" header="0.3" footer="0.3"/>
  <pageSetup scale="62" fitToHeight="0" orientation="landscape" horizontalDpi="1200" verticalDpi="1200" r:id="rId1"/>
  <headerFooter>
    <oddHeader>&amp;C&amp;"Times New Roman,Bold"&amp;12APPENDIX M
SYSTEM METRICS</oddHeader>
    <oddFooter>&amp;L&amp;"Times New Roman,Regular"&amp;12APPENDIX L&amp;C
&amp;"Times New Roman,Regular"&amp;12&amp;A
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0"/>
  <sheetViews>
    <sheetView tabSelected="1" view="pageLayout" zoomScale="75" zoomScaleNormal="100" zoomScalePageLayoutView="75" workbookViewId="0">
      <selection activeCell="B2" sqref="B2"/>
    </sheetView>
  </sheetViews>
  <sheetFormatPr defaultRowHeight="12.75" x14ac:dyDescent="0.2"/>
  <cols>
    <col min="1" max="1" width="41.875" style="2" customWidth="1"/>
    <col min="2" max="2" width="16.5" customWidth="1"/>
    <col min="3" max="4" width="16.375" customWidth="1"/>
    <col min="5" max="6" width="16.5" customWidth="1"/>
    <col min="7" max="8" width="16.375" customWidth="1"/>
    <col min="9" max="9" width="16.75" customWidth="1"/>
    <col min="10" max="10" width="16.875" customWidth="1"/>
    <col min="11" max="11" width="16.75" customWidth="1"/>
    <col min="12" max="12" width="17.25" customWidth="1"/>
    <col min="13" max="13" width="17.375" customWidth="1"/>
    <col min="14" max="14" width="17.625" customWidth="1"/>
  </cols>
  <sheetData>
    <row r="1" spans="1:14" s="4" customFormat="1" ht="15" x14ac:dyDescent="0.3">
      <c r="A1" s="19" t="s">
        <v>0</v>
      </c>
      <c r="B1" s="20" t="s">
        <v>65</v>
      </c>
      <c r="C1" s="20" t="s">
        <v>66</v>
      </c>
      <c r="D1" s="20" t="s">
        <v>67</v>
      </c>
      <c r="E1" s="20" t="s">
        <v>68</v>
      </c>
      <c r="F1" s="20" t="s">
        <v>69</v>
      </c>
      <c r="G1" s="20" t="s">
        <v>70</v>
      </c>
      <c r="H1" s="20" t="s">
        <v>71</v>
      </c>
      <c r="I1" s="20" t="s">
        <v>72</v>
      </c>
      <c r="J1" s="20" t="s">
        <v>73</v>
      </c>
      <c r="K1" s="20" t="s">
        <v>74</v>
      </c>
      <c r="L1" s="20" t="s">
        <v>75</v>
      </c>
      <c r="M1" s="20" t="s">
        <v>76</v>
      </c>
      <c r="N1" s="21" t="s">
        <v>77</v>
      </c>
    </row>
    <row r="2" spans="1:14" s="3" customFormat="1" ht="15.6" x14ac:dyDescent="0.35">
      <c r="A2" s="22" t="s">
        <v>91</v>
      </c>
      <c r="B2" s="25">
        <f>SUM(B3:B5)</f>
        <v>164255</v>
      </c>
      <c r="C2" s="25">
        <f t="shared" ref="C2:N2" si="0">SUM(C3:C5)</f>
        <v>102169</v>
      </c>
      <c r="D2" s="25">
        <f t="shared" si="0"/>
        <v>91567</v>
      </c>
      <c r="E2" s="25">
        <f t="shared" si="0"/>
        <v>92851</v>
      </c>
      <c r="F2" s="25">
        <f t="shared" si="0"/>
        <v>82455</v>
      </c>
      <c r="G2" s="25">
        <f t="shared" si="0"/>
        <v>103729</v>
      </c>
      <c r="H2" s="25">
        <f t="shared" si="0"/>
        <v>91584</v>
      </c>
      <c r="I2" s="25">
        <f t="shared" si="0"/>
        <v>70358</v>
      </c>
      <c r="J2" s="25">
        <f t="shared" si="0"/>
        <v>66142</v>
      </c>
      <c r="K2" s="25">
        <f t="shared" si="0"/>
        <v>79909</v>
      </c>
      <c r="L2" s="25">
        <f t="shared" si="0"/>
        <v>95236</v>
      </c>
      <c r="M2" s="25">
        <f t="shared" si="0"/>
        <v>158877</v>
      </c>
      <c r="N2" s="25">
        <f t="shared" si="0"/>
        <v>1199132</v>
      </c>
    </row>
    <row r="3" spans="1:14" s="3" customFormat="1" ht="15.6" x14ac:dyDescent="0.35">
      <c r="A3" s="27" t="s">
        <v>8</v>
      </c>
      <c r="B3" s="25">
        <v>55851</v>
      </c>
      <c r="C3" s="25">
        <v>32797</v>
      </c>
      <c r="D3" s="25">
        <v>29476</v>
      </c>
      <c r="E3" s="25">
        <v>27107</v>
      </c>
      <c r="F3" s="25">
        <v>24767</v>
      </c>
      <c r="G3" s="25">
        <v>31975</v>
      </c>
      <c r="H3" s="25">
        <v>29814</v>
      </c>
      <c r="I3" s="25">
        <v>23925</v>
      </c>
      <c r="J3" s="25">
        <v>22459</v>
      </c>
      <c r="K3" s="25">
        <v>25313</v>
      </c>
      <c r="L3" s="25">
        <v>29236</v>
      </c>
      <c r="M3" s="25">
        <v>43333</v>
      </c>
      <c r="N3" s="25">
        <f t="shared" ref="N3:N5" si="1">SUM(B3:M3)</f>
        <v>376053</v>
      </c>
    </row>
    <row r="4" spans="1:14" s="3" customFormat="1" ht="15.75" x14ac:dyDescent="0.25">
      <c r="A4" s="27" t="s">
        <v>14</v>
      </c>
      <c r="B4" s="25">
        <v>4350</v>
      </c>
      <c r="C4" s="25">
        <v>4668</v>
      </c>
      <c r="D4" s="25">
        <v>4696</v>
      </c>
      <c r="E4" s="25">
        <v>2028</v>
      </c>
      <c r="F4" s="25">
        <v>1565</v>
      </c>
      <c r="G4" s="25">
        <v>1985</v>
      </c>
      <c r="H4" s="25">
        <v>2166</v>
      </c>
      <c r="I4" s="25">
        <v>2868</v>
      </c>
      <c r="J4" s="25">
        <v>1318</v>
      </c>
      <c r="K4" s="25">
        <v>1062</v>
      </c>
      <c r="L4" s="25">
        <v>1726</v>
      </c>
      <c r="M4" s="25">
        <v>3375</v>
      </c>
      <c r="N4" s="25">
        <f t="shared" si="1"/>
        <v>31807</v>
      </c>
    </row>
    <row r="5" spans="1:14" s="3" customFormat="1" ht="33.75" customHeight="1" x14ac:dyDescent="0.25">
      <c r="A5" s="27" t="s">
        <v>53</v>
      </c>
      <c r="B5" s="25">
        <v>104054</v>
      </c>
      <c r="C5" s="25">
        <v>64704</v>
      </c>
      <c r="D5" s="25">
        <v>57395</v>
      </c>
      <c r="E5" s="25">
        <v>63716</v>
      </c>
      <c r="F5" s="25">
        <v>56123</v>
      </c>
      <c r="G5" s="25">
        <v>69769</v>
      </c>
      <c r="H5" s="25">
        <v>59604</v>
      </c>
      <c r="I5" s="25">
        <v>43565</v>
      </c>
      <c r="J5" s="25">
        <v>42365</v>
      </c>
      <c r="K5" s="25">
        <v>53534</v>
      </c>
      <c r="L5" s="25">
        <v>64274</v>
      </c>
      <c r="M5" s="25">
        <v>112169</v>
      </c>
      <c r="N5" s="25">
        <f t="shared" si="1"/>
        <v>791272</v>
      </c>
    </row>
    <row r="6" spans="1:14" ht="15.75" x14ac:dyDescent="0.25">
      <c r="A6" s="22" t="s">
        <v>3</v>
      </c>
      <c r="B6" s="25">
        <f>SUM(B7:B10)</f>
        <v>965374</v>
      </c>
      <c r="C6" s="25">
        <f t="shared" ref="C6:N6" si="2">SUM(C7:C10)</f>
        <v>923380</v>
      </c>
      <c r="D6" s="25">
        <f t="shared" si="2"/>
        <v>1017413</v>
      </c>
      <c r="E6" s="25">
        <f t="shared" si="2"/>
        <v>723972</v>
      </c>
      <c r="F6" s="25">
        <f t="shared" si="2"/>
        <v>646553</v>
      </c>
      <c r="G6" s="25">
        <f t="shared" si="2"/>
        <v>760357</v>
      </c>
      <c r="H6" s="25">
        <f t="shared" si="2"/>
        <v>684234</v>
      </c>
      <c r="I6" s="25">
        <f t="shared" si="2"/>
        <v>728055</v>
      </c>
      <c r="J6" s="25">
        <f t="shared" si="2"/>
        <v>557526</v>
      </c>
      <c r="K6" s="25">
        <f t="shared" si="2"/>
        <v>503052</v>
      </c>
      <c r="L6" s="25">
        <f t="shared" si="2"/>
        <v>615889</v>
      </c>
      <c r="M6" s="25">
        <f t="shared" si="2"/>
        <v>705951</v>
      </c>
      <c r="N6" s="25">
        <f t="shared" si="2"/>
        <v>8831756</v>
      </c>
    </row>
    <row r="7" spans="1:14" s="1" customFormat="1" ht="15.75" x14ac:dyDescent="0.25">
      <c r="A7" s="27" t="s">
        <v>9</v>
      </c>
      <c r="B7" s="28">
        <v>569565</v>
      </c>
      <c r="C7" s="28">
        <v>563119</v>
      </c>
      <c r="D7" s="28">
        <v>630578</v>
      </c>
      <c r="E7" s="28">
        <v>447674</v>
      </c>
      <c r="F7" s="28">
        <v>399604</v>
      </c>
      <c r="G7" s="28">
        <v>474783</v>
      </c>
      <c r="H7" s="28">
        <v>422878</v>
      </c>
      <c r="I7" s="28">
        <v>455816</v>
      </c>
      <c r="J7" s="28">
        <v>355346</v>
      </c>
      <c r="K7" s="80">
        <v>319565</v>
      </c>
      <c r="L7" s="80">
        <v>393807</v>
      </c>
      <c r="M7" s="80">
        <v>436115</v>
      </c>
      <c r="N7" s="25">
        <f t="shared" ref="N7:N15" si="3">SUM(B7:M7)</f>
        <v>5468850</v>
      </c>
    </row>
    <row r="8" spans="1:14" s="1" customFormat="1" ht="15.75" x14ac:dyDescent="0.25">
      <c r="A8" s="27" t="s">
        <v>10</v>
      </c>
      <c r="B8" s="28">
        <v>284488</v>
      </c>
      <c r="C8" s="28">
        <v>271373</v>
      </c>
      <c r="D8" s="28">
        <v>306250</v>
      </c>
      <c r="E8" s="28">
        <v>210876</v>
      </c>
      <c r="F8" s="28">
        <v>192175</v>
      </c>
      <c r="G8" s="28">
        <v>234328</v>
      </c>
      <c r="H8" s="28">
        <v>210950</v>
      </c>
      <c r="I8" s="28">
        <v>230430</v>
      </c>
      <c r="J8" s="28">
        <v>162005</v>
      </c>
      <c r="K8" s="80">
        <v>148493</v>
      </c>
      <c r="L8" s="80">
        <v>190641</v>
      </c>
      <c r="M8" s="80">
        <v>218582</v>
      </c>
      <c r="N8" s="25">
        <f t="shared" si="3"/>
        <v>2660591</v>
      </c>
    </row>
    <row r="9" spans="1:14" s="1" customFormat="1" ht="15.75" x14ac:dyDescent="0.25">
      <c r="A9" s="27" t="s">
        <v>104</v>
      </c>
      <c r="B9" s="28">
        <v>301</v>
      </c>
      <c r="C9" s="28">
        <v>306</v>
      </c>
      <c r="D9" s="28">
        <v>301</v>
      </c>
      <c r="E9" s="28">
        <v>296</v>
      </c>
      <c r="F9" s="28">
        <v>437</v>
      </c>
      <c r="G9" s="28">
        <v>626</v>
      </c>
      <c r="H9" s="28">
        <v>718</v>
      </c>
      <c r="I9" s="28">
        <v>738</v>
      </c>
      <c r="J9" s="28">
        <v>639</v>
      </c>
      <c r="K9" s="28">
        <v>587</v>
      </c>
      <c r="L9" s="80">
        <v>603</v>
      </c>
      <c r="M9" s="80">
        <v>663</v>
      </c>
      <c r="N9" s="25">
        <f t="shared" si="3"/>
        <v>6215</v>
      </c>
    </row>
    <row r="10" spans="1:14" s="3" customFormat="1" ht="35.25" customHeight="1" x14ac:dyDescent="0.25">
      <c r="A10" s="27" t="s">
        <v>107</v>
      </c>
      <c r="B10" s="25">
        <v>111020</v>
      </c>
      <c r="C10" s="25">
        <v>88582</v>
      </c>
      <c r="D10" s="25">
        <v>80284</v>
      </c>
      <c r="E10" s="25">
        <v>65126</v>
      </c>
      <c r="F10" s="25">
        <v>54337</v>
      </c>
      <c r="G10" s="25">
        <v>50620</v>
      </c>
      <c r="H10" s="25">
        <v>49688</v>
      </c>
      <c r="I10" s="25">
        <v>41071</v>
      </c>
      <c r="J10" s="25">
        <v>39536</v>
      </c>
      <c r="K10" s="25">
        <v>34407</v>
      </c>
      <c r="L10" s="25">
        <v>30838</v>
      </c>
      <c r="M10" s="25">
        <v>50591</v>
      </c>
      <c r="N10" s="25">
        <f t="shared" si="3"/>
        <v>696100</v>
      </c>
    </row>
    <row r="11" spans="1:14" s="3" customFormat="1" ht="15.6" x14ac:dyDescent="0.35">
      <c r="A11" s="22" t="s">
        <v>15</v>
      </c>
      <c r="B11" s="25">
        <v>6110</v>
      </c>
      <c r="C11" s="25">
        <v>3814</v>
      </c>
      <c r="D11" s="25">
        <v>3574</v>
      </c>
      <c r="E11" s="25">
        <v>3827</v>
      </c>
      <c r="F11" s="25">
        <v>3594</v>
      </c>
      <c r="G11" s="25">
        <v>3576</v>
      </c>
      <c r="H11" s="25">
        <v>3942</v>
      </c>
      <c r="I11" s="25">
        <v>3204</v>
      </c>
      <c r="J11" s="25">
        <v>3603</v>
      </c>
      <c r="K11" s="25">
        <v>4186</v>
      </c>
      <c r="L11" s="25">
        <v>4723</v>
      </c>
      <c r="M11" s="25">
        <v>6077</v>
      </c>
      <c r="N11" s="25">
        <f t="shared" si="3"/>
        <v>50230</v>
      </c>
    </row>
    <row r="12" spans="1:14" s="3" customFormat="1" ht="15.6" x14ac:dyDescent="0.35">
      <c r="A12" s="22" t="s">
        <v>16</v>
      </c>
      <c r="B12" s="25">
        <v>27822</v>
      </c>
      <c r="C12" s="25">
        <v>25273</v>
      </c>
      <c r="D12" s="25">
        <v>27222</v>
      </c>
      <c r="E12" s="25">
        <v>21630</v>
      </c>
      <c r="F12" s="25">
        <v>19686</v>
      </c>
      <c r="G12" s="25">
        <v>22812</v>
      </c>
      <c r="H12" s="25">
        <v>19066</v>
      </c>
      <c r="I12" s="25">
        <v>20862</v>
      </c>
      <c r="J12" s="25">
        <v>18120</v>
      </c>
      <c r="K12" s="25">
        <v>17444</v>
      </c>
      <c r="L12" s="25">
        <v>22330</v>
      </c>
      <c r="M12" s="25">
        <v>24875</v>
      </c>
      <c r="N12" s="25">
        <f t="shared" si="3"/>
        <v>267142</v>
      </c>
    </row>
    <row r="13" spans="1:14" ht="15.6" x14ac:dyDescent="0.35">
      <c r="A13" s="22" t="s">
        <v>1</v>
      </c>
      <c r="B13" s="89"/>
      <c r="C13" s="90"/>
      <c r="D13" s="90"/>
      <c r="E13" s="90"/>
      <c r="F13" s="90"/>
      <c r="G13" s="90"/>
      <c r="H13" s="90"/>
      <c r="I13" s="90"/>
      <c r="J13" s="90"/>
      <c r="K13" s="90"/>
      <c r="L13" s="90"/>
      <c r="M13" s="90"/>
      <c r="N13" s="91"/>
    </row>
    <row r="14" spans="1:14" s="3" customFormat="1" ht="18.600000000000001" x14ac:dyDescent="0.35">
      <c r="A14" s="27" t="s">
        <v>89</v>
      </c>
      <c r="B14" s="86">
        <v>162930</v>
      </c>
      <c r="C14" s="87"/>
      <c r="D14" s="88"/>
      <c r="E14" s="86">
        <v>132163</v>
      </c>
      <c r="F14" s="87"/>
      <c r="G14" s="88"/>
      <c r="H14" s="86">
        <v>113720</v>
      </c>
      <c r="I14" s="87"/>
      <c r="J14" s="88"/>
      <c r="K14" s="86">
        <v>160077</v>
      </c>
      <c r="L14" s="87"/>
      <c r="M14" s="88"/>
      <c r="N14" s="25">
        <f t="shared" si="3"/>
        <v>568890</v>
      </c>
    </row>
    <row r="15" spans="1:14" s="3" customFormat="1" ht="15.6" x14ac:dyDescent="0.35">
      <c r="A15" s="27" t="s">
        <v>2</v>
      </c>
      <c r="B15" s="86">
        <v>69316</v>
      </c>
      <c r="C15" s="87"/>
      <c r="D15" s="88"/>
      <c r="E15" s="86">
        <v>67895</v>
      </c>
      <c r="F15" s="87"/>
      <c r="G15" s="88"/>
      <c r="H15" s="86">
        <v>71167</v>
      </c>
      <c r="I15" s="87"/>
      <c r="J15" s="88"/>
      <c r="K15" s="86">
        <v>64493</v>
      </c>
      <c r="L15" s="87"/>
      <c r="M15" s="88"/>
      <c r="N15" s="25">
        <f t="shared" si="3"/>
        <v>272871</v>
      </c>
    </row>
    <row r="16" spans="1:14" s="3" customFormat="1" ht="15.6" x14ac:dyDescent="0.35">
      <c r="A16" s="22" t="s">
        <v>4</v>
      </c>
      <c r="B16" s="25">
        <v>870043</v>
      </c>
      <c r="C16" s="25">
        <v>730006</v>
      </c>
      <c r="D16" s="25">
        <v>692381</v>
      </c>
      <c r="E16" s="25">
        <v>674991</v>
      </c>
      <c r="F16" s="25">
        <v>494244</v>
      </c>
      <c r="G16" s="25">
        <v>483564</v>
      </c>
      <c r="H16" s="25">
        <v>641462</v>
      </c>
      <c r="I16" s="25">
        <v>530815</v>
      </c>
      <c r="J16" s="25">
        <v>440954</v>
      </c>
      <c r="K16" s="25">
        <v>487622</v>
      </c>
      <c r="L16" s="25">
        <v>403513</v>
      </c>
      <c r="M16" s="25">
        <v>635789</v>
      </c>
      <c r="N16" s="25">
        <f>SUM(B16:M16)</f>
        <v>7085384</v>
      </c>
    </row>
    <row r="17" spans="1:14" s="79" customFormat="1" ht="15.6" x14ac:dyDescent="0.35">
      <c r="A17" s="29" t="s">
        <v>54</v>
      </c>
      <c r="B17" s="78">
        <v>301074753</v>
      </c>
      <c r="C17" s="78">
        <v>254036599</v>
      </c>
      <c r="D17" s="78">
        <v>241121529</v>
      </c>
      <c r="E17" s="78">
        <v>232750396</v>
      </c>
      <c r="F17" s="78">
        <v>169501586</v>
      </c>
      <c r="G17" s="78">
        <v>162712589</v>
      </c>
      <c r="H17" s="78">
        <v>207707246</v>
      </c>
      <c r="I17" s="78">
        <v>170748134</v>
      </c>
      <c r="J17" s="78">
        <v>150467266</v>
      </c>
      <c r="K17" s="78">
        <v>169530983</v>
      </c>
      <c r="L17" s="78">
        <v>140415087</v>
      </c>
      <c r="M17" s="78">
        <v>223152137</v>
      </c>
      <c r="N17" s="78">
        <f>SUM(B17:M17)</f>
        <v>2423218305</v>
      </c>
    </row>
    <row r="18" spans="1:14" s="4" customFormat="1" ht="15.6" x14ac:dyDescent="0.35">
      <c r="A18" s="29" t="s">
        <v>11</v>
      </c>
      <c r="B18" s="86">
        <v>17018</v>
      </c>
      <c r="C18" s="87"/>
      <c r="D18" s="88"/>
      <c r="E18" s="86">
        <v>21005</v>
      </c>
      <c r="F18" s="87"/>
      <c r="G18" s="88"/>
      <c r="H18" s="86">
        <v>21150</v>
      </c>
      <c r="I18" s="87"/>
      <c r="J18" s="88"/>
      <c r="K18" s="86">
        <v>18425</v>
      </c>
      <c r="L18" s="87"/>
      <c r="M18" s="88"/>
      <c r="N18" s="25">
        <f t="shared" ref="N18:N22" si="4">SUM(B18:M18)</f>
        <v>77598</v>
      </c>
    </row>
    <row r="19" spans="1:14" s="4" customFormat="1" ht="15.6" x14ac:dyDescent="0.35">
      <c r="A19" s="29" t="s">
        <v>13</v>
      </c>
      <c r="B19" s="92">
        <v>22606627</v>
      </c>
      <c r="C19" s="93"/>
      <c r="D19" s="94"/>
      <c r="E19" s="92">
        <v>21098954</v>
      </c>
      <c r="F19" s="93"/>
      <c r="G19" s="94"/>
      <c r="H19" s="92">
        <v>30258540</v>
      </c>
      <c r="I19" s="93"/>
      <c r="J19" s="94"/>
      <c r="K19" s="92">
        <v>25237778</v>
      </c>
      <c r="L19" s="93"/>
      <c r="M19" s="94"/>
      <c r="N19" s="30">
        <f t="shared" si="4"/>
        <v>99201899</v>
      </c>
    </row>
    <row r="20" spans="1:14" ht="15.75" x14ac:dyDescent="0.25">
      <c r="A20" s="29" t="s">
        <v>12</v>
      </c>
      <c r="B20" s="92">
        <v>11972947</v>
      </c>
      <c r="C20" s="93"/>
      <c r="D20" s="94"/>
      <c r="E20" s="92">
        <v>16066200</v>
      </c>
      <c r="F20" s="93"/>
      <c r="G20" s="94"/>
      <c r="H20" s="92">
        <v>14624056</v>
      </c>
      <c r="I20" s="93"/>
      <c r="J20" s="94"/>
      <c r="K20" s="92">
        <v>11205111</v>
      </c>
      <c r="L20" s="93"/>
      <c r="M20" s="94"/>
      <c r="N20" s="31">
        <f>SUM(B20:K20)</f>
        <v>53868314</v>
      </c>
    </row>
    <row r="21" spans="1:14" s="5" customFormat="1" ht="15.75" x14ac:dyDescent="0.25">
      <c r="A21" s="29" t="s">
        <v>105</v>
      </c>
      <c r="B21" s="81"/>
      <c r="C21" s="83">
        <v>313126</v>
      </c>
      <c r="D21" s="82"/>
      <c r="E21" s="81"/>
      <c r="F21" s="83">
        <v>315662</v>
      </c>
      <c r="G21" s="82"/>
      <c r="H21" s="81"/>
      <c r="I21" s="83">
        <v>317071</v>
      </c>
      <c r="J21" s="82"/>
      <c r="K21" s="81"/>
      <c r="L21" s="83">
        <v>293142</v>
      </c>
      <c r="M21" s="82"/>
      <c r="N21" s="25">
        <f t="shared" si="4"/>
        <v>1239001</v>
      </c>
    </row>
    <row r="22" spans="1:14" s="5" customFormat="1" ht="15.75" x14ac:dyDescent="0.25">
      <c r="A22" s="29" t="s">
        <v>106</v>
      </c>
      <c r="B22" s="81"/>
      <c r="C22" s="83">
        <v>6006117</v>
      </c>
      <c r="D22" s="82"/>
      <c r="E22" s="81"/>
      <c r="F22" s="83">
        <v>6654986</v>
      </c>
      <c r="G22" s="82"/>
      <c r="H22" s="81"/>
      <c r="I22" s="83">
        <v>6783282</v>
      </c>
      <c r="J22" s="82"/>
      <c r="K22" s="81"/>
      <c r="L22" s="83">
        <v>6504056</v>
      </c>
      <c r="M22" s="82"/>
      <c r="N22" s="25">
        <f t="shared" si="4"/>
        <v>25948441</v>
      </c>
    </row>
    <row r="23" spans="1:14" s="3" customFormat="1" ht="15.75" x14ac:dyDescent="0.25">
      <c r="A23" s="22" t="s">
        <v>6</v>
      </c>
      <c r="B23" s="25">
        <v>8192</v>
      </c>
      <c r="C23" s="25">
        <v>7442</v>
      </c>
      <c r="D23" s="25">
        <v>8878</v>
      </c>
      <c r="E23" s="25">
        <v>8274</v>
      </c>
      <c r="F23" s="25">
        <v>7355</v>
      </c>
      <c r="G23" s="25">
        <v>6763</v>
      </c>
      <c r="H23" s="25">
        <v>7332</v>
      </c>
      <c r="I23" s="25">
        <v>7399</v>
      </c>
      <c r="J23" s="25">
        <v>6629</v>
      </c>
      <c r="K23" s="25">
        <v>6751</v>
      </c>
      <c r="L23" s="25">
        <v>5404</v>
      </c>
      <c r="M23" s="25">
        <v>6379</v>
      </c>
      <c r="N23" s="25">
        <f>SUM(B23:M23)</f>
        <v>86798</v>
      </c>
    </row>
    <row r="24" spans="1:14" ht="30.95" x14ac:dyDescent="0.35">
      <c r="A24" s="22" t="s">
        <v>7</v>
      </c>
      <c r="B24" s="25">
        <v>1461</v>
      </c>
      <c r="C24" s="25">
        <v>681</v>
      </c>
      <c r="D24" s="25">
        <v>1559</v>
      </c>
      <c r="E24" s="25">
        <v>1263</v>
      </c>
      <c r="F24" s="25">
        <v>1175</v>
      </c>
      <c r="G24" s="25">
        <v>1376</v>
      </c>
      <c r="H24" s="25">
        <v>1295</v>
      </c>
      <c r="I24" s="25">
        <v>1093</v>
      </c>
      <c r="J24" s="25">
        <v>1099</v>
      </c>
      <c r="K24" s="25">
        <v>1161</v>
      </c>
      <c r="L24" s="25">
        <v>850</v>
      </c>
      <c r="M24" s="25">
        <v>1233</v>
      </c>
      <c r="N24" s="25">
        <f>SUM(B24:M24)</f>
        <v>14246</v>
      </c>
    </row>
    <row r="25" spans="1:14" ht="15.6" x14ac:dyDescent="0.35">
      <c r="A25" s="60"/>
      <c r="B25" s="41"/>
      <c r="C25" s="41"/>
      <c r="D25" s="41"/>
      <c r="E25" s="41"/>
      <c r="F25" s="41"/>
      <c r="G25" s="41"/>
      <c r="H25" s="41"/>
      <c r="I25" s="41"/>
      <c r="J25" s="41"/>
      <c r="K25" s="41"/>
      <c r="L25" s="41"/>
      <c r="M25" s="41"/>
      <c r="N25" s="61"/>
    </row>
    <row r="26" spans="1:14" ht="15.6" x14ac:dyDescent="0.35">
      <c r="A26" s="60"/>
      <c r="B26" s="41"/>
      <c r="C26" s="41"/>
      <c r="D26" s="41"/>
      <c r="E26" s="41"/>
      <c r="F26" s="41"/>
      <c r="G26" s="41"/>
      <c r="H26" s="41"/>
      <c r="I26" s="41"/>
      <c r="J26" s="41"/>
      <c r="K26" s="41"/>
      <c r="L26" s="41"/>
      <c r="M26" s="41"/>
      <c r="N26" s="61"/>
    </row>
    <row r="27" spans="1:14" ht="15.6" x14ac:dyDescent="0.35">
      <c r="A27" s="60" t="s">
        <v>93</v>
      </c>
      <c r="B27" s="41"/>
      <c r="C27" s="77" t="s">
        <v>97</v>
      </c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61"/>
    </row>
    <row r="28" spans="1:14" ht="15.6" x14ac:dyDescent="0.35">
      <c r="A28" s="60"/>
      <c r="B28" s="41"/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61"/>
    </row>
    <row r="29" spans="1:14" ht="49.5" x14ac:dyDescent="0.35">
      <c r="A29" s="60" t="s">
        <v>90</v>
      </c>
      <c r="B29" s="41"/>
      <c r="C29" s="41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61"/>
    </row>
    <row r="30" spans="1:14" ht="15.6" x14ac:dyDescent="0.35">
      <c r="A30" s="62"/>
      <c r="B30" s="63"/>
      <c r="C30" s="63"/>
      <c r="D30" s="63"/>
      <c r="E30" s="63"/>
      <c r="F30" s="63"/>
      <c r="G30" s="63"/>
      <c r="H30" s="63"/>
      <c r="I30" s="63"/>
      <c r="J30" s="63"/>
      <c r="K30" s="63"/>
      <c r="L30" s="63"/>
      <c r="M30" s="63"/>
      <c r="N30" s="64"/>
    </row>
  </sheetData>
  <mergeCells count="21">
    <mergeCell ref="E20:G20"/>
    <mergeCell ref="H20:J20"/>
    <mergeCell ref="K20:M20"/>
    <mergeCell ref="B19:D19"/>
    <mergeCell ref="E19:G19"/>
    <mergeCell ref="H19:J19"/>
    <mergeCell ref="K19:M19"/>
    <mergeCell ref="B20:D20"/>
    <mergeCell ref="B13:N13"/>
    <mergeCell ref="B14:D14"/>
    <mergeCell ref="E14:G14"/>
    <mergeCell ref="H14:J14"/>
    <mergeCell ref="K14:M14"/>
    <mergeCell ref="B15:D15"/>
    <mergeCell ref="E15:G15"/>
    <mergeCell ref="H15:J15"/>
    <mergeCell ref="K15:M15"/>
    <mergeCell ref="K18:M18"/>
    <mergeCell ref="B18:D18"/>
    <mergeCell ref="E18:G18"/>
    <mergeCell ref="H18:J18"/>
  </mergeCells>
  <pageMargins left="0.25" right="0.25" top="0.75" bottom="0.75" header="0.3" footer="0.3"/>
  <pageSetup scale="45" fitToHeight="0" orientation="landscape" horizontalDpi="4294967295" verticalDpi="4294967295" r:id="rId1"/>
  <headerFooter>
    <oddHeader>&amp;C&amp;"Times New Roman,Bold"&amp;12APPENDIX M
SYSTEM METRICS</oddHeader>
    <oddFooter>&amp;L&amp;"Times New Roman,Regular"&amp;12APPENDIX M&amp;C&amp;"Times New Roman,Regular"&amp;12&amp;A
Page &amp;P of &amp;N</oddFooter>
  </headerFooter>
  <ignoredErrors>
    <ignoredError sqref="N6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0"/>
  <sheetViews>
    <sheetView view="pageLayout" topLeftCell="A25" zoomScaleNormal="100" workbookViewId="0">
      <selection activeCell="D12" sqref="D12"/>
    </sheetView>
  </sheetViews>
  <sheetFormatPr defaultColWidth="8.75" defaultRowHeight="12.75" x14ac:dyDescent="0.2"/>
  <cols>
    <col min="1" max="1" width="19.75" style="17" customWidth="1"/>
    <col min="2" max="2" width="20.5" style="17" customWidth="1"/>
    <col min="3" max="3" width="20.75" style="17" customWidth="1"/>
    <col min="4" max="4" width="22.625" style="17" customWidth="1"/>
    <col min="5" max="5" width="18.375" style="17" customWidth="1"/>
    <col min="6" max="16384" width="8.75" style="17"/>
  </cols>
  <sheetData>
    <row r="1" spans="1:5" ht="42.6" thickBot="1" x14ac:dyDescent="0.35">
      <c r="A1" s="65" t="s">
        <v>57</v>
      </c>
      <c r="B1" s="66" t="s">
        <v>58</v>
      </c>
      <c r="C1" s="66" t="s">
        <v>59</v>
      </c>
      <c r="D1" s="66" t="s">
        <v>100</v>
      </c>
      <c r="E1" s="67" t="s">
        <v>101</v>
      </c>
    </row>
    <row r="2" spans="1:5" ht="15.95" thickBot="1" x14ac:dyDescent="0.35">
      <c r="A2" s="68">
        <v>1995</v>
      </c>
      <c r="B2" s="32">
        <v>1229122</v>
      </c>
      <c r="C2" s="32">
        <v>8627578</v>
      </c>
      <c r="D2" s="32">
        <v>1573785000</v>
      </c>
      <c r="E2" s="69">
        <v>396162</v>
      </c>
    </row>
    <row r="3" spans="1:5" ht="15.95" thickBot="1" x14ac:dyDescent="0.35">
      <c r="A3" s="68">
        <v>1996</v>
      </c>
      <c r="B3" s="32">
        <v>1218496</v>
      </c>
      <c r="C3" s="32">
        <v>8711731</v>
      </c>
      <c r="D3" s="32">
        <v>1602333000</v>
      </c>
      <c r="E3" s="69">
        <v>507641</v>
      </c>
    </row>
    <row r="4" spans="1:5" ht="15.95" thickBot="1" x14ac:dyDescent="0.35">
      <c r="A4" s="68">
        <v>1997</v>
      </c>
      <c r="B4" s="32">
        <v>1101409</v>
      </c>
      <c r="C4" s="32">
        <v>7615908</v>
      </c>
      <c r="D4" s="32">
        <v>1429864000</v>
      </c>
      <c r="E4" s="69">
        <v>624074</v>
      </c>
    </row>
    <row r="5" spans="1:5" ht="15.95" thickBot="1" x14ac:dyDescent="0.35">
      <c r="A5" s="68">
        <v>1998</v>
      </c>
      <c r="B5" s="32">
        <v>1138641</v>
      </c>
      <c r="C5" s="32">
        <v>7312502</v>
      </c>
      <c r="D5" s="32">
        <v>1417968000</v>
      </c>
      <c r="E5" s="69">
        <v>546432</v>
      </c>
    </row>
    <row r="6" spans="1:5" ht="15.95" thickBot="1" x14ac:dyDescent="0.35">
      <c r="A6" s="68">
        <v>1999</v>
      </c>
      <c r="B6" s="32">
        <v>1036558</v>
      </c>
      <c r="C6" s="32">
        <v>7099459</v>
      </c>
      <c r="D6" s="32">
        <v>1450836000</v>
      </c>
      <c r="E6" s="69">
        <v>470807</v>
      </c>
    </row>
    <row r="7" spans="1:5" ht="15.95" thickBot="1" x14ac:dyDescent="0.35">
      <c r="A7" s="68">
        <v>2000</v>
      </c>
      <c r="B7" s="32">
        <v>983951</v>
      </c>
      <c r="C7" s="32">
        <v>6882190</v>
      </c>
      <c r="D7" s="32">
        <v>1463846000</v>
      </c>
      <c r="E7" s="69">
        <v>389187</v>
      </c>
    </row>
    <row r="8" spans="1:5" ht="15.95" thickBot="1" x14ac:dyDescent="0.35">
      <c r="A8" s="68">
        <v>2001</v>
      </c>
      <c r="B8" s="32">
        <v>1309511</v>
      </c>
      <c r="C8" s="32">
        <v>9269080</v>
      </c>
      <c r="D8" s="32">
        <v>2128215000</v>
      </c>
      <c r="E8" s="69">
        <v>375761</v>
      </c>
    </row>
    <row r="9" spans="1:5" ht="15.95" thickBot="1" x14ac:dyDescent="0.35">
      <c r="A9" s="68">
        <v>2002</v>
      </c>
      <c r="B9" s="32">
        <v>1629188</v>
      </c>
      <c r="C9" s="32">
        <v>13628335</v>
      </c>
      <c r="D9" s="32">
        <v>3444300456</v>
      </c>
      <c r="E9" s="69">
        <v>402551</v>
      </c>
    </row>
    <row r="10" spans="1:5" ht="15.95" thickBot="1" x14ac:dyDescent="0.35">
      <c r="A10" s="68">
        <v>2003</v>
      </c>
      <c r="B10" s="32">
        <v>1670308</v>
      </c>
      <c r="C10" s="32">
        <v>14236671</v>
      </c>
      <c r="D10" s="32">
        <v>3612817582</v>
      </c>
      <c r="E10" s="69">
        <v>455283</v>
      </c>
    </row>
    <row r="11" spans="1:5" ht="15.95" thickBot="1" x14ac:dyDescent="0.35">
      <c r="A11" s="68">
        <v>2004</v>
      </c>
      <c r="B11" s="32">
        <v>1189120</v>
      </c>
      <c r="C11" s="32">
        <v>9854393</v>
      </c>
      <c r="D11" s="32">
        <v>2544300355</v>
      </c>
      <c r="E11" s="69">
        <v>459525</v>
      </c>
    </row>
    <row r="12" spans="1:5" ht="15.95" thickBot="1" x14ac:dyDescent="0.35">
      <c r="A12" s="68">
        <v>2005</v>
      </c>
      <c r="B12" s="32">
        <v>1150357</v>
      </c>
      <c r="C12" s="32">
        <v>8728696</v>
      </c>
      <c r="D12" s="32">
        <v>2192245000</v>
      </c>
      <c r="E12" s="69">
        <v>331928</v>
      </c>
    </row>
    <row r="13" spans="1:5" ht="15.95" thickBot="1" x14ac:dyDescent="0.35">
      <c r="A13" s="68">
        <v>2006</v>
      </c>
      <c r="B13" s="32">
        <v>1176711</v>
      </c>
      <c r="C13" s="32">
        <v>8496747</v>
      </c>
      <c r="D13" s="32">
        <v>1891685000</v>
      </c>
      <c r="E13" s="69">
        <v>319737</v>
      </c>
    </row>
    <row r="14" spans="1:5" ht="15.95" thickBot="1" x14ac:dyDescent="0.35">
      <c r="A14" s="68">
        <v>2007</v>
      </c>
      <c r="B14" s="32">
        <v>1250533</v>
      </c>
      <c r="C14" s="32">
        <v>8535079</v>
      </c>
      <c r="D14" s="32">
        <v>2013558000</v>
      </c>
      <c r="E14" s="69">
        <v>308040</v>
      </c>
    </row>
    <row r="15" spans="1:5" ht="15.95" thickBot="1" x14ac:dyDescent="0.35">
      <c r="A15" s="68">
        <v>2008</v>
      </c>
      <c r="B15" s="32">
        <v>1654060</v>
      </c>
      <c r="C15" s="32">
        <v>11863363</v>
      </c>
      <c r="D15" s="32">
        <v>3072218048</v>
      </c>
      <c r="E15" s="69">
        <v>292780</v>
      </c>
    </row>
    <row r="16" spans="1:5" ht="15.95" thickBot="1" x14ac:dyDescent="0.35">
      <c r="A16" s="68">
        <v>2009</v>
      </c>
      <c r="B16" s="32">
        <v>2442106</v>
      </c>
      <c r="C16" s="32">
        <v>24778891</v>
      </c>
      <c r="D16" s="32">
        <v>7252826653</v>
      </c>
      <c r="E16" s="69">
        <v>341558</v>
      </c>
    </row>
    <row r="17" spans="1:5" ht="15.95" thickBot="1" x14ac:dyDescent="0.35">
      <c r="A17" s="68">
        <v>2010</v>
      </c>
      <c r="B17" s="32">
        <v>2067035</v>
      </c>
      <c r="C17" s="32">
        <v>27221851</v>
      </c>
      <c r="D17" s="32">
        <v>8238257611</v>
      </c>
      <c r="E17" s="69">
        <v>346974</v>
      </c>
    </row>
    <row r="18" spans="1:5" ht="15.95" thickBot="1" x14ac:dyDescent="0.35">
      <c r="A18" s="68">
        <v>2011</v>
      </c>
      <c r="B18" s="32">
        <v>1978043</v>
      </c>
      <c r="C18" s="32">
        <v>22053229</v>
      </c>
      <c r="D18" s="32">
        <v>6389428706</v>
      </c>
      <c r="E18" s="69">
        <v>387084</v>
      </c>
    </row>
    <row r="19" spans="1:5" ht="15.95" thickBot="1" x14ac:dyDescent="0.35">
      <c r="A19" s="68">
        <v>2012</v>
      </c>
      <c r="B19" s="32">
        <v>1723262</v>
      </c>
      <c r="C19" s="32">
        <v>18243500</v>
      </c>
      <c r="D19" s="32">
        <v>5160948359</v>
      </c>
      <c r="E19" s="69">
        <v>317577</v>
      </c>
    </row>
    <row r="20" spans="1:5" ht="15.6" x14ac:dyDescent="0.3">
      <c r="A20" s="70">
        <v>2013</v>
      </c>
      <c r="B20" s="71">
        <v>1544055</v>
      </c>
      <c r="C20" s="71">
        <v>14481402</v>
      </c>
      <c r="D20" s="71">
        <v>3997730550</v>
      </c>
      <c r="E20" s="72">
        <v>292018</v>
      </c>
    </row>
    <row r="22" spans="1:5" ht="19.149999999999999" customHeight="1" x14ac:dyDescent="0.2">
      <c r="A22" s="95" t="s">
        <v>102</v>
      </c>
      <c r="B22" s="96"/>
      <c r="C22" s="97"/>
      <c r="D22" s="97"/>
      <c r="E22" s="97"/>
    </row>
    <row r="23" spans="1:5" x14ac:dyDescent="0.2">
      <c r="A23" s="98"/>
      <c r="B23" s="99"/>
      <c r="C23" s="99"/>
      <c r="D23" s="99"/>
      <c r="E23" s="99"/>
    </row>
    <row r="24" spans="1:5" ht="15.6" customHeight="1" x14ac:dyDescent="0.2">
      <c r="A24" s="100" t="s">
        <v>103</v>
      </c>
      <c r="B24" s="97"/>
      <c r="C24" s="97"/>
      <c r="D24" s="97"/>
      <c r="E24" s="97"/>
    </row>
    <row r="25" spans="1:5" ht="15.6" customHeight="1" x14ac:dyDescent="0.2">
      <c r="A25" s="97"/>
      <c r="B25" s="97"/>
      <c r="C25" s="97"/>
      <c r="D25" s="97"/>
      <c r="E25" s="97"/>
    </row>
    <row r="26" spans="1:5" ht="15.6" customHeight="1" x14ac:dyDescent="0.2">
      <c r="A26" s="99"/>
      <c r="B26" s="99"/>
      <c r="C26" s="99"/>
      <c r="D26" s="99"/>
      <c r="E26" s="99"/>
    </row>
    <row r="27" spans="1:5" ht="15.6" x14ac:dyDescent="0.35">
      <c r="A27" s="26"/>
      <c r="B27" s="26"/>
      <c r="C27" s="26"/>
      <c r="D27" s="26"/>
    </row>
    <row r="28" spans="1:5" ht="15.6" x14ac:dyDescent="0.35">
      <c r="A28" s="26"/>
      <c r="B28" s="26"/>
      <c r="C28" s="26"/>
      <c r="D28" s="26"/>
    </row>
    <row r="29" spans="1:5" ht="15.6" x14ac:dyDescent="0.35">
      <c r="A29" s="26"/>
      <c r="B29" s="26"/>
      <c r="C29" s="26"/>
      <c r="D29" s="26"/>
    </row>
    <row r="30" spans="1:5" ht="15.6" x14ac:dyDescent="0.35">
      <c r="A30" s="26"/>
      <c r="B30" s="26"/>
      <c r="C30" s="26"/>
      <c r="D30" s="26"/>
    </row>
  </sheetData>
  <mergeCells count="2">
    <mergeCell ref="A22:E23"/>
    <mergeCell ref="A24:E26"/>
  </mergeCells>
  <pageMargins left="0.7" right="0.7" top="0.75" bottom="0.75" header="0.3" footer="0.3"/>
  <pageSetup orientation="landscape" r:id="rId1"/>
  <headerFooter>
    <oddHeader>&amp;C&amp;"Times New Roman,Bold"&amp;12APPENDIX M
SYSTEM METRICS</oddHeader>
    <oddFooter>&amp;L&amp;"Times New Roman,Regular"&amp;12APPENDIX M&amp;C&amp;"Times New Roman,Regular"&amp;12&amp;A
Page &amp;P of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E40"/>
  <sheetViews>
    <sheetView view="pageLayout" topLeftCell="A25" zoomScaleNormal="100" workbookViewId="0">
      <selection activeCell="F20" sqref="F20"/>
    </sheetView>
  </sheetViews>
  <sheetFormatPr defaultRowHeight="12.75" x14ac:dyDescent="0.2"/>
  <cols>
    <col min="1" max="1" width="17.625" customWidth="1"/>
    <col min="2" max="2" width="14.5" customWidth="1"/>
    <col min="3" max="3" width="9.625" customWidth="1"/>
    <col min="4" max="4" width="10.5" customWidth="1"/>
    <col min="5" max="5" width="9.625" bestFit="1" customWidth="1"/>
    <col min="6" max="6" width="10.5" customWidth="1"/>
    <col min="7" max="7" width="9.625" bestFit="1" customWidth="1"/>
    <col min="9" max="9" width="9.75" customWidth="1"/>
    <col min="10" max="10" width="9.875" customWidth="1"/>
    <col min="11" max="11" width="9.625" bestFit="1" customWidth="1"/>
    <col min="12" max="12" width="9.875" customWidth="1"/>
    <col min="13" max="13" width="9.875" bestFit="1" customWidth="1"/>
    <col min="14" max="14" width="11.625" customWidth="1"/>
  </cols>
  <sheetData>
    <row r="1" spans="1:31" s="9" customFormat="1" ht="15" x14ac:dyDescent="0.3">
      <c r="A1" s="33" t="s">
        <v>82</v>
      </c>
      <c r="B1" s="34" t="s">
        <v>65</v>
      </c>
      <c r="C1" s="34" t="s">
        <v>66</v>
      </c>
      <c r="D1" s="34" t="s">
        <v>67</v>
      </c>
      <c r="E1" s="34" t="s">
        <v>68</v>
      </c>
      <c r="F1" s="34" t="s">
        <v>69</v>
      </c>
      <c r="G1" s="34" t="s">
        <v>70</v>
      </c>
      <c r="H1" s="34" t="s">
        <v>71</v>
      </c>
      <c r="I1" s="34" t="s">
        <v>72</v>
      </c>
      <c r="J1" s="34" t="s">
        <v>73</v>
      </c>
      <c r="K1" s="34" t="s">
        <v>74</v>
      </c>
      <c r="L1" s="34" t="s">
        <v>75</v>
      </c>
      <c r="M1" s="34" t="s">
        <v>76</v>
      </c>
      <c r="N1" s="35" t="s">
        <v>77</v>
      </c>
      <c r="O1" s="15"/>
      <c r="P1" s="16"/>
    </row>
    <row r="2" spans="1:31" ht="15.6" x14ac:dyDescent="0.35">
      <c r="A2" s="36" t="s">
        <v>18</v>
      </c>
      <c r="B2" s="28">
        <v>32519</v>
      </c>
      <c r="C2" s="28">
        <v>35576</v>
      </c>
      <c r="D2" s="28">
        <v>41478</v>
      </c>
      <c r="E2" s="28">
        <v>40707</v>
      </c>
      <c r="F2" s="28">
        <v>38486</v>
      </c>
      <c r="G2" s="28">
        <v>39609</v>
      </c>
      <c r="H2" s="28">
        <v>40951</v>
      </c>
      <c r="I2" s="28">
        <v>39686</v>
      </c>
      <c r="J2" s="28">
        <v>36846</v>
      </c>
      <c r="K2" s="28">
        <v>40423</v>
      </c>
      <c r="L2" s="28">
        <v>29760</v>
      </c>
      <c r="M2" s="28">
        <v>35569</v>
      </c>
      <c r="N2" s="53">
        <f>SUM(B2:M2)</f>
        <v>451610</v>
      </c>
      <c r="O2" s="6"/>
      <c r="P2" s="7"/>
      <c r="Q2" s="10"/>
      <c r="R2" s="10"/>
      <c r="S2" s="10"/>
      <c r="T2" s="10"/>
      <c r="U2" s="10"/>
      <c r="V2" s="10"/>
      <c r="W2" s="10"/>
      <c r="X2" s="11"/>
      <c r="Y2" s="5"/>
      <c r="Z2" s="5"/>
      <c r="AA2" s="5"/>
      <c r="AB2" s="5"/>
      <c r="AC2" s="5"/>
      <c r="AD2" s="5"/>
      <c r="AE2" s="5"/>
    </row>
    <row r="3" spans="1:31" ht="15.6" x14ac:dyDescent="0.35">
      <c r="A3" s="36" t="s">
        <v>19</v>
      </c>
      <c r="B3" s="28">
        <v>26730</v>
      </c>
      <c r="C3" s="28">
        <v>26687</v>
      </c>
      <c r="D3" s="28">
        <v>24883</v>
      </c>
      <c r="E3" s="28">
        <v>27119</v>
      </c>
      <c r="F3" s="28">
        <v>23945</v>
      </c>
      <c r="G3" s="28">
        <v>25917</v>
      </c>
      <c r="H3" s="28">
        <v>28712</v>
      </c>
      <c r="I3" s="28">
        <v>24415</v>
      </c>
      <c r="J3" s="28">
        <v>28235</v>
      </c>
      <c r="K3" s="28">
        <v>25069</v>
      </c>
      <c r="L3" s="28">
        <v>17832</v>
      </c>
      <c r="M3" s="28">
        <v>20236</v>
      </c>
      <c r="N3" s="53">
        <f t="shared" ref="N3:N30" si="0">SUM(B3:M3)</f>
        <v>299780</v>
      </c>
      <c r="O3" s="6"/>
      <c r="P3" s="7"/>
      <c r="Q3" s="10"/>
      <c r="R3" s="10"/>
      <c r="S3" s="10"/>
      <c r="T3" s="10"/>
      <c r="U3" s="10"/>
      <c r="V3" s="10"/>
      <c r="W3" s="10"/>
      <c r="X3" s="11"/>
      <c r="Y3" s="5"/>
      <c r="Z3" s="5"/>
      <c r="AA3" s="5"/>
      <c r="AB3" s="5"/>
      <c r="AC3" s="5"/>
      <c r="AD3" s="5"/>
      <c r="AE3" s="5"/>
    </row>
    <row r="4" spans="1:31" ht="15.6" x14ac:dyDescent="0.35">
      <c r="A4" s="36" t="s">
        <v>20</v>
      </c>
      <c r="B4" s="28">
        <v>277</v>
      </c>
      <c r="C4" s="28">
        <v>1555</v>
      </c>
      <c r="D4" s="28">
        <v>1276</v>
      </c>
      <c r="E4" s="28">
        <v>704</v>
      </c>
      <c r="F4" s="28">
        <v>192</v>
      </c>
      <c r="G4" s="28">
        <v>124</v>
      </c>
      <c r="H4" s="28"/>
      <c r="I4" s="28"/>
      <c r="J4" s="28"/>
      <c r="K4" s="28"/>
      <c r="L4" s="28"/>
      <c r="M4" s="28"/>
      <c r="N4" s="53">
        <f t="shared" si="0"/>
        <v>4128</v>
      </c>
      <c r="O4" s="6"/>
      <c r="P4" s="8"/>
      <c r="Q4" s="5"/>
      <c r="R4" s="5"/>
      <c r="S4" s="5"/>
      <c r="T4" s="5"/>
      <c r="U4" s="9"/>
      <c r="V4" s="9"/>
      <c r="W4" s="9"/>
      <c r="X4" s="9"/>
      <c r="Y4" s="9"/>
      <c r="Z4" s="9"/>
      <c r="AA4" s="9"/>
      <c r="AB4" s="5"/>
      <c r="AC4" s="5"/>
      <c r="AD4" s="5"/>
      <c r="AE4" s="5"/>
    </row>
    <row r="5" spans="1:31" ht="15.6" x14ac:dyDescent="0.35">
      <c r="A5" s="36" t="s">
        <v>21</v>
      </c>
      <c r="B5" s="28">
        <v>44625</v>
      </c>
      <c r="C5" s="28">
        <v>31251</v>
      </c>
      <c r="D5" s="28">
        <v>20476</v>
      </c>
      <c r="E5" s="28">
        <v>19261</v>
      </c>
      <c r="F5" s="28">
        <v>15583</v>
      </c>
      <c r="G5" s="28">
        <v>17080</v>
      </c>
      <c r="H5" s="28">
        <v>27167</v>
      </c>
      <c r="I5" s="28">
        <v>17184</v>
      </c>
      <c r="J5" s="28">
        <v>14718</v>
      </c>
      <c r="K5" s="28">
        <v>16300</v>
      </c>
      <c r="L5" s="28">
        <v>13661</v>
      </c>
      <c r="M5" s="28">
        <v>23817</v>
      </c>
      <c r="N5" s="53">
        <f t="shared" si="0"/>
        <v>261123</v>
      </c>
      <c r="O5" s="6"/>
      <c r="P5" s="8"/>
      <c r="Q5" s="5"/>
      <c r="R5" s="5"/>
      <c r="S5" s="5"/>
      <c r="T5" s="5"/>
      <c r="U5" s="9"/>
      <c r="V5" s="9"/>
      <c r="W5" s="9"/>
      <c r="X5" s="9"/>
      <c r="Y5" s="9"/>
      <c r="Z5" s="9"/>
      <c r="AA5" s="9"/>
      <c r="AB5" s="9"/>
      <c r="AC5" s="9"/>
      <c r="AD5" s="9"/>
      <c r="AE5" s="9"/>
    </row>
    <row r="6" spans="1:31" ht="15.6" x14ac:dyDescent="0.35">
      <c r="A6" s="36" t="s">
        <v>22</v>
      </c>
      <c r="B6" s="28">
        <v>2069</v>
      </c>
      <c r="C6" s="28">
        <v>1551</v>
      </c>
      <c r="D6" s="28">
        <v>1658</v>
      </c>
      <c r="E6" s="28">
        <v>1640</v>
      </c>
      <c r="F6" s="28">
        <v>1395</v>
      </c>
      <c r="G6" s="28">
        <v>1270</v>
      </c>
      <c r="H6" s="28">
        <v>1134</v>
      </c>
      <c r="I6" s="28">
        <v>1189</v>
      </c>
      <c r="J6" s="28">
        <v>1189</v>
      </c>
      <c r="K6" s="28">
        <v>1045</v>
      </c>
      <c r="L6" s="28">
        <v>717</v>
      </c>
      <c r="M6" s="28">
        <v>1127</v>
      </c>
      <c r="N6" s="53">
        <f t="shared" si="0"/>
        <v>15984</v>
      </c>
      <c r="O6" s="6"/>
      <c r="P6" s="8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15.6" x14ac:dyDescent="0.35">
      <c r="A7" s="36" t="s">
        <v>23</v>
      </c>
      <c r="B7" s="28">
        <v>98853</v>
      </c>
      <c r="C7" s="28">
        <v>30657</v>
      </c>
      <c r="D7" s="28">
        <v>62345</v>
      </c>
      <c r="E7" s="28">
        <v>115239</v>
      </c>
      <c r="F7" s="28">
        <v>23148</v>
      </c>
      <c r="G7" s="28">
        <v>47689</v>
      </c>
      <c r="H7" s="28">
        <v>116972</v>
      </c>
      <c r="I7" s="28">
        <v>24340</v>
      </c>
      <c r="J7" s="28">
        <v>70188</v>
      </c>
      <c r="K7" s="28">
        <v>120938</v>
      </c>
      <c r="L7" s="28">
        <v>26610</v>
      </c>
      <c r="M7" s="28">
        <v>70207</v>
      </c>
      <c r="N7" s="53">
        <f t="shared" si="0"/>
        <v>807186</v>
      </c>
      <c r="O7" s="6"/>
      <c r="P7" s="8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</row>
    <row r="8" spans="1:31" ht="15.6" x14ac:dyDescent="0.35">
      <c r="A8" s="36" t="s">
        <v>24</v>
      </c>
      <c r="B8" s="28">
        <v>111738</v>
      </c>
      <c r="C8" s="28">
        <v>49981</v>
      </c>
      <c r="D8" s="28">
        <v>42263</v>
      </c>
      <c r="E8" s="28">
        <v>51711</v>
      </c>
      <c r="F8" s="28">
        <v>41575</v>
      </c>
      <c r="G8" s="28">
        <v>57496</v>
      </c>
      <c r="H8" s="28">
        <v>59899</v>
      </c>
      <c r="I8" s="28">
        <v>37199</v>
      </c>
      <c r="J8" s="28">
        <v>39202</v>
      </c>
      <c r="K8" s="28">
        <v>48573</v>
      </c>
      <c r="L8" s="28">
        <v>44114</v>
      </c>
      <c r="M8" s="28">
        <v>80836</v>
      </c>
      <c r="N8" s="53">
        <f t="shared" si="0"/>
        <v>664587</v>
      </c>
      <c r="O8" s="6"/>
      <c r="P8" s="8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</row>
    <row r="9" spans="1:31" ht="15.6" x14ac:dyDescent="0.35">
      <c r="A9" s="36" t="s">
        <v>26</v>
      </c>
      <c r="B9" s="28">
        <v>136869</v>
      </c>
      <c r="C9" s="28">
        <v>72159</v>
      </c>
      <c r="D9" s="28">
        <v>58842</v>
      </c>
      <c r="E9" s="28">
        <v>62283</v>
      </c>
      <c r="F9" s="28">
        <v>54625</v>
      </c>
      <c r="G9" s="28">
        <v>67405</v>
      </c>
      <c r="H9" s="28">
        <v>70550</v>
      </c>
      <c r="I9" s="28">
        <v>48838</v>
      </c>
      <c r="J9" s="28">
        <v>45929</v>
      </c>
      <c r="K9" s="28">
        <v>56135</v>
      </c>
      <c r="L9" s="28">
        <v>51534</v>
      </c>
      <c r="M9" s="28">
        <v>94176</v>
      </c>
      <c r="N9" s="53">
        <f t="shared" si="0"/>
        <v>819345</v>
      </c>
      <c r="O9" s="6"/>
      <c r="P9" s="8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</row>
    <row r="10" spans="1:31" ht="15.6" x14ac:dyDescent="0.35">
      <c r="A10" s="36" t="s">
        <v>27</v>
      </c>
      <c r="B10" s="28"/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53">
        <f t="shared" si="0"/>
        <v>0</v>
      </c>
      <c r="O10" s="6"/>
      <c r="P10" s="8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</row>
    <row r="11" spans="1:31" ht="15.6" x14ac:dyDescent="0.35">
      <c r="A11" s="38" t="s">
        <v>28</v>
      </c>
      <c r="B11" s="28">
        <v>1</v>
      </c>
      <c r="C11" s="28"/>
      <c r="D11" s="28"/>
      <c r="E11" s="28"/>
      <c r="F11" s="28">
        <v>2</v>
      </c>
      <c r="G11" s="28"/>
      <c r="H11" s="28"/>
      <c r="I11" s="28"/>
      <c r="J11" s="28"/>
      <c r="K11" s="28"/>
      <c r="L11" s="28"/>
      <c r="M11" s="28"/>
      <c r="N11" s="53">
        <f t="shared" si="0"/>
        <v>3</v>
      </c>
      <c r="O11" s="6"/>
      <c r="P11" s="8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spans="1:31" ht="15.6" x14ac:dyDescent="0.35">
      <c r="A12" s="38" t="s">
        <v>29</v>
      </c>
      <c r="B12" s="28">
        <v>5595</v>
      </c>
      <c r="C12" s="28">
        <v>203</v>
      </c>
      <c r="D12" s="28">
        <v>84</v>
      </c>
      <c r="E12" s="28">
        <v>10</v>
      </c>
      <c r="F12" s="28"/>
      <c r="G12" s="28"/>
      <c r="H12" s="28"/>
      <c r="I12" s="28"/>
      <c r="J12" s="28"/>
      <c r="K12" s="28"/>
      <c r="L12" s="28"/>
      <c r="M12" s="28"/>
      <c r="N12" s="53">
        <f t="shared" si="0"/>
        <v>5892</v>
      </c>
      <c r="O12" s="12"/>
      <c r="P12" s="8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</row>
    <row r="13" spans="1:31" ht="15.6" x14ac:dyDescent="0.35">
      <c r="A13" s="38" t="s">
        <v>30</v>
      </c>
      <c r="B13" s="28">
        <v>2245</v>
      </c>
      <c r="C13" s="28">
        <v>471</v>
      </c>
      <c r="D13" s="28">
        <v>281</v>
      </c>
      <c r="E13" s="28">
        <v>70</v>
      </c>
      <c r="F13" s="28">
        <v>80</v>
      </c>
      <c r="G13" s="28">
        <v>4</v>
      </c>
      <c r="H13" s="28">
        <v>1</v>
      </c>
      <c r="I13" s="28">
        <v>1</v>
      </c>
      <c r="J13" s="28"/>
      <c r="K13" s="28"/>
      <c r="L13" s="28">
        <v>1</v>
      </c>
      <c r="M13" s="28"/>
      <c r="N13" s="53">
        <f t="shared" si="0"/>
        <v>3154</v>
      </c>
      <c r="O13" s="6"/>
      <c r="P13" s="8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</row>
    <row r="14" spans="1:31" ht="15.6" x14ac:dyDescent="0.35">
      <c r="A14" s="38" t="s">
        <v>31</v>
      </c>
      <c r="B14" s="28">
        <v>1582</v>
      </c>
      <c r="C14" s="28">
        <v>337</v>
      </c>
      <c r="D14" s="28">
        <v>139</v>
      </c>
      <c r="E14" s="28">
        <v>54</v>
      </c>
      <c r="F14" s="28">
        <v>55</v>
      </c>
      <c r="G14" s="28">
        <v>3</v>
      </c>
      <c r="H14" s="28"/>
      <c r="I14" s="28">
        <v>2</v>
      </c>
      <c r="J14" s="28"/>
      <c r="K14" s="28">
        <v>1</v>
      </c>
      <c r="L14" s="28"/>
      <c r="M14" s="28">
        <v>6</v>
      </c>
      <c r="N14" s="53">
        <f t="shared" si="0"/>
        <v>2179</v>
      </c>
      <c r="O14" s="6"/>
      <c r="P14" s="8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</row>
    <row r="15" spans="1:31" ht="15.6" x14ac:dyDescent="0.35">
      <c r="A15" s="38" t="s">
        <v>32</v>
      </c>
      <c r="B15" s="28">
        <v>3</v>
      </c>
      <c r="C15" s="28">
        <v>3</v>
      </c>
      <c r="D15" s="28">
        <v>1</v>
      </c>
      <c r="E15" s="28">
        <v>7</v>
      </c>
      <c r="F15" s="28">
        <v>8</v>
      </c>
      <c r="G15" s="28">
        <v>1</v>
      </c>
      <c r="H15" s="28">
        <v>2</v>
      </c>
      <c r="I15" s="28">
        <v>1</v>
      </c>
      <c r="J15" s="28"/>
      <c r="K15" s="28">
        <v>1</v>
      </c>
      <c r="L15" s="28"/>
      <c r="M15" s="28"/>
      <c r="N15" s="53">
        <f t="shared" si="0"/>
        <v>27</v>
      </c>
      <c r="O15" s="6"/>
      <c r="P15" s="8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</row>
    <row r="16" spans="1:31" ht="15.6" x14ac:dyDescent="0.35">
      <c r="A16" s="38" t="s">
        <v>33</v>
      </c>
      <c r="B16" s="28">
        <v>1384</v>
      </c>
      <c r="C16" s="28">
        <v>258</v>
      </c>
      <c r="D16" s="28">
        <v>178</v>
      </c>
      <c r="E16" s="28">
        <v>77</v>
      </c>
      <c r="F16" s="28">
        <v>65</v>
      </c>
      <c r="G16" s="28">
        <v>12</v>
      </c>
      <c r="H16" s="28"/>
      <c r="I16" s="28">
        <v>6</v>
      </c>
      <c r="J16" s="28"/>
      <c r="K16" s="28">
        <v>4</v>
      </c>
      <c r="L16" s="28">
        <v>4</v>
      </c>
      <c r="M16" s="28"/>
      <c r="N16" s="53">
        <f t="shared" si="0"/>
        <v>1988</v>
      </c>
      <c r="O16" s="6"/>
      <c r="P16" s="8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</row>
    <row r="17" spans="1:31" ht="15.6" x14ac:dyDescent="0.35">
      <c r="A17" s="38" t="s">
        <v>34</v>
      </c>
      <c r="B17" s="28">
        <v>75</v>
      </c>
      <c r="C17" s="28">
        <v>157</v>
      </c>
      <c r="D17" s="28">
        <v>156</v>
      </c>
      <c r="E17" s="28">
        <v>186</v>
      </c>
      <c r="F17" s="28">
        <v>213</v>
      </c>
      <c r="G17" s="28">
        <v>257</v>
      </c>
      <c r="H17" s="28">
        <v>686</v>
      </c>
      <c r="I17" s="28">
        <v>234</v>
      </c>
      <c r="J17" s="28">
        <v>429</v>
      </c>
      <c r="K17" s="28">
        <v>139</v>
      </c>
      <c r="L17" s="28">
        <v>102</v>
      </c>
      <c r="M17" s="28">
        <v>178</v>
      </c>
      <c r="N17" s="53">
        <f t="shared" si="0"/>
        <v>2812</v>
      </c>
      <c r="O17" s="6"/>
      <c r="P17" s="8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</row>
    <row r="18" spans="1:31" ht="15.6" x14ac:dyDescent="0.35">
      <c r="A18" s="38" t="s">
        <v>35</v>
      </c>
      <c r="B18" s="28">
        <v>7507</v>
      </c>
      <c r="C18" s="28">
        <v>300</v>
      </c>
      <c r="D18" s="28">
        <v>391</v>
      </c>
      <c r="E18" s="28">
        <v>146</v>
      </c>
      <c r="F18" s="28">
        <v>40</v>
      </c>
      <c r="G18" s="28">
        <v>9</v>
      </c>
      <c r="H18" s="28"/>
      <c r="I18" s="28">
        <v>4</v>
      </c>
      <c r="J18" s="28"/>
      <c r="K18" s="28">
        <v>3</v>
      </c>
      <c r="L18" s="28">
        <v>1</v>
      </c>
      <c r="M18" s="28"/>
      <c r="N18" s="53">
        <f t="shared" si="0"/>
        <v>8401</v>
      </c>
      <c r="O18" s="6"/>
      <c r="P18" s="8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</row>
    <row r="19" spans="1:31" ht="15.6" x14ac:dyDescent="0.35">
      <c r="A19" s="38" t="s">
        <v>36</v>
      </c>
      <c r="B19" s="28">
        <v>1041</v>
      </c>
      <c r="C19" s="28">
        <v>374</v>
      </c>
      <c r="D19" s="28">
        <v>348</v>
      </c>
      <c r="E19" s="28">
        <v>336</v>
      </c>
      <c r="F19" s="28">
        <v>219</v>
      </c>
      <c r="G19" s="28">
        <v>230</v>
      </c>
      <c r="H19" s="28">
        <v>303</v>
      </c>
      <c r="I19" s="28">
        <v>303</v>
      </c>
      <c r="J19" s="28">
        <v>343</v>
      </c>
      <c r="K19" s="28">
        <v>493</v>
      </c>
      <c r="L19" s="28">
        <v>218</v>
      </c>
      <c r="M19" s="28">
        <v>212</v>
      </c>
      <c r="N19" s="53">
        <f t="shared" si="0"/>
        <v>4420</v>
      </c>
      <c r="O19" s="6"/>
      <c r="P19" s="8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</row>
    <row r="20" spans="1:31" ht="15.6" x14ac:dyDescent="0.35">
      <c r="A20" s="36" t="s">
        <v>37</v>
      </c>
      <c r="B20" s="28">
        <v>5528</v>
      </c>
      <c r="C20" s="28">
        <v>4024</v>
      </c>
      <c r="D20" s="28">
        <v>3901</v>
      </c>
      <c r="E20" s="28">
        <v>3775</v>
      </c>
      <c r="F20" s="28">
        <v>3523</v>
      </c>
      <c r="G20" s="28">
        <v>6027</v>
      </c>
      <c r="H20" s="28">
        <v>6987</v>
      </c>
      <c r="I20" s="28">
        <v>6723</v>
      </c>
      <c r="J20" s="28">
        <v>5591</v>
      </c>
      <c r="K20" s="28">
        <v>4263</v>
      </c>
      <c r="L20" s="28">
        <v>2570</v>
      </c>
      <c r="M20" s="28">
        <v>4774</v>
      </c>
      <c r="N20" s="53">
        <f t="shared" si="0"/>
        <v>57686</v>
      </c>
      <c r="O20" s="6"/>
      <c r="P20" s="8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</row>
    <row r="21" spans="1:31" ht="15.6" x14ac:dyDescent="0.35">
      <c r="A21" s="36" t="s">
        <v>55</v>
      </c>
      <c r="B21" s="28">
        <v>20546</v>
      </c>
      <c r="C21" s="28">
        <v>19914</v>
      </c>
      <c r="D21" s="28">
        <v>16692</v>
      </c>
      <c r="E21" s="28">
        <v>8870</v>
      </c>
      <c r="F21" s="28">
        <v>9153</v>
      </c>
      <c r="G21" s="28">
        <v>6156</v>
      </c>
      <c r="H21" s="28">
        <v>14079</v>
      </c>
      <c r="I21" s="28">
        <v>9672</v>
      </c>
      <c r="J21" s="28">
        <v>7998</v>
      </c>
      <c r="K21" s="28">
        <v>6931</v>
      </c>
      <c r="L21" s="28">
        <v>5399</v>
      </c>
      <c r="M21" s="28">
        <v>10404</v>
      </c>
      <c r="N21" s="53">
        <f t="shared" si="0"/>
        <v>135814</v>
      </c>
      <c r="O21" s="6"/>
      <c r="P21" s="8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</row>
    <row r="22" spans="1:31" ht="15.6" x14ac:dyDescent="0.35">
      <c r="A22" s="36" t="s">
        <v>56</v>
      </c>
      <c r="B22" s="28">
        <v>103818</v>
      </c>
      <c r="C22" s="28">
        <v>56859</v>
      </c>
      <c r="D22" s="28">
        <v>48195</v>
      </c>
      <c r="E22" s="28">
        <v>47570</v>
      </c>
      <c r="F22" s="28">
        <v>42016</v>
      </c>
      <c r="G22" s="28">
        <v>48599</v>
      </c>
      <c r="H22" s="28">
        <v>56473</v>
      </c>
      <c r="I22" s="28">
        <v>39602</v>
      </c>
      <c r="J22" s="28">
        <v>38287</v>
      </c>
      <c r="K22" s="28">
        <v>45901</v>
      </c>
      <c r="L22" s="28">
        <v>41111</v>
      </c>
      <c r="M22" s="28">
        <v>79136</v>
      </c>
      <c r="N22" s="53">
        <f t="shared" si="0"/>
        <v>647567</v>
      </c>
      <c r="O22" s="6"/>
      <c r="P22" s="8"/>
      <c r="Q22" s="5"/>
      <c r="R22" s="9"/>
      <c r="S22" s="9"/>
      <c r="T22" s="9"/>
      <c r="U22" s="9"/>
      <c r="V22" s="9"/>
      <c r="W22" s="9"/>
      <c r="X22" s="9"/>
      <c r="Y22" s="9"/>
      <c r="Z22" s="9"/>
      <c r="AA22" s="9"/>
      <c r="AB22" s="5"/>
      <c r="AC22" s="5"/>
      <c r="AD22" s="5"/>
      <c r="AE22" s="5"/>
    </row>
    <row r="23" spans="1:31" ht="15.6" x14ac:dyDescent="0.35">
      <c r="A23" s="36" t="s">
        <v>38</v>
      </c>
      <c r="B23" s="28">
        <v>7582</v>
      </c>
      <c r="C23" s="28">
        <v>7700</v>
      </c>
      <c r="D23" s="28">
        <v>12068</v>
      </c>
      <c r="E23" s="28">
        <v>12749</v>
      </c>
      <c r="F23" s="28">
        <v>11916</v>
      </c>
      <c r="G23" s="28">
        <v>10046</v>
      </c>
      <c r="H23" s="28">
        <v>10831</v>
      </c>
      <c r="I23" s="28">
        <v>10300</v>
      </c>
      <c r="J23" s="28">
        <v>10909</v>
      </c>
      <c r="K23" s="28">
        <v>12434</v>
      </c>
      <c r="L23" s="28">
        <v>8349</v>
      </c>
      <c r="M23" s="28">
        <v>8744</v>
      </c>
      <c r="N23" s="53">
        <f t="shared" si="0"/>
        <v>123628</v>
      </c>
      <c r="O23" s="6"/>
      <c r="P23" s="8"/>
      <c r="Q23" s="5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</row>
    <row r="24" spans="1:31" ht="15.6" x14ac:dyDescent="0.35">
      <c r="A24" s="36" t="s">
        <v>39</v>
      </c>
      <c r="B24" s="28">
        <v>248350</v>
      </c>
      <c r="C24" s="28">
        <v>124965</v>
      </c>
      <c r="D24" s="28">
        <v>117038</v>
      </c>
      <c r="E24" s="28">
        <v>118520</v>
      </c>
      <c r="F24" s="28">
        <v>102973</v>
      </c>
      <c r="G24" s="28">
        <v>121321</v>
      </c>
      <c r="H24" s="28">
        <v>116287</v>
      </c>
      <c r="I24" s="28">
        <v>87068</v>
      </c>
      <c r="J24" s="28">
        <v>78592</v>
      </c>
      <c r="K24" s="28">
        <v>96197</v>
      </c>
      <c r="L24" s="28">
        <v>86912</v>
      </c>
      <c r="M24" s="28">
        <v>154395</v>
      </c>
      <c r="N24" s="53">
        <f t="shared" si="0"/>
        <v>1452618</v>
      </c>
      <c r="O24" s="6"/>
      <c r="P24" s="7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</row>
    <row r="25" spans="1:31" ht="15.6" x14ac:dyDescent="0.35">
      <c r="A25" s="36" t="s">
        <v>40</v>
      </c>
      <c r="B25" s="28">
        <v>945</v>
      </c>
      <c r="C25" s="28">
        <v>565</v>
      </c>
      <c r="D25" s="28">
        <v>687</v>
      </c>
      <c r="E25" s="28">
        <v>739</v>
      </c>
      <c r="F25" s="28">
        <v>527</v>
      </c>
      <c r="G25" s="28">
        <v>622</v>
      </c>
      <c r="H25" s="28">
        <v>698</v>
      </c>
      <c r="I25" s="28">
        <v>524</v>
      </c>
      <c r="J25" s="28">
        <v>439</v>
      </c>
      <c r="K25" s="28">
        <v>592</v>
      </c>
      <c r="L25" s="28">
        <v>356</v>
      </c>
      <c r="M25" s="28">
        <v>595</v>
      </c>
      <c r="N25" s="53">
        <f t="shared" si="0"/>
        <v>7289</v>
      </c>
      <c r="O25" s="6"/>
      <c r="P25" s="7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</row>
    <row r="26" spans="1:31" ht="15.6" x14ac:dyDescent="0.35">
      <c r="A26" s="36" t="s">
        <v>41</v>
      </c>
      <c r="B26" s="28">
        <v>16530</v>
      </c>
      <c r="C26" s="28">
        <v>12429</v>
      </c>
      <c r="D26" s="28">
        <v>14685</v>
      </c>
      <c r="E26" s="28">
        <v>17693</v>
      </c>
      <c r="F26" s="28">
        <v>12879</v>
      </c>
      <c r="G26" s="28">
        <v>19136</v>
      </c>
      <c r="H26" s="28">
        <v>13065</v>
      </c>
      <c r="I26" s="28">
        <v>11713</v>
      </c>
      <c r="J26" s="28">
        <v>14795</v>
      </c>
      <c r="K26" s="28">
        <v>11254</v>
      </c>
      <c r="L26" s="28">
        <v>9480</v>
      </c>
      <c r="M26" s="28">
        <v>14479</v>
      </c>
      <c r="N26" s="53">
        <f t="shared" si="0"/>
        <v>168138</v>
      </c>
      <c r="O26" s="6"/>
      <c r="P26" s="8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</row>
    <row r="27" spans="1:31" ht="15.6" x14ac:dyDescent="0.35">
      <c r="A27" s="36" t="s">
        <v>42</v>
      </c>
      <c r="B27" s="28">
        <v>97838</v>
      </c>
      <c r="C27" s="28">
        <v>61199</v>
      </c>
      <c r="D27" s="28">
        <v>61159</v>
      </c>
      <c r="E27" s="28">
        <v>61080</v>
      </c>
      <c r="F27" s="28">
        <v>58958</v>
      </c>
      <c r="G27" s="28">
        <v>52575</v>
      </c>
      <c r="H27" s="28">
        <v>49822</v>
      </c>
      <c r="I27" s="28">
        <v>50835</v>
      </c>
      <c r="J27" s="28">
        <v>48537</v>
      </c>
      <c r="K27" s="28">
        <v>47599</v>
      </c>
      <c r="L27" s="28">
        <v>45916</v>
      </c>
      <c r="M27" s="28">
        <v>53941</v>
      </c>
      <c r="N27" s="53">
        <f t="shared" si="0"/>
        <v>689459</v>
      </c>
      <c r="O27" s="6"/>
      <c r="P27" s="8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</row>
    <row r="28" spans="1:31" ht="15.6" x14ac:dyDescent="0.35">
      <c r="A28" s="36" t="s">
        <v>43</v>
      </c>
      <c r="B28" s="28"/>
      <c r="C28" s="28">
        <v>2181</v>
      </c>
      <c r="D28" s="28">
        <v>1700</v>
      </c>
      <c r="E28" s="28">
        <v>2230</v>
      </c>
      <c r="F28" s="28"/>
      <c r="G28" s="28">
        <v>1739</v>
      </c>
      <c r="H28" s="28">
        <v>3151</v>
      </c>
      <c r="I28" s="28"/>
      <c r="J28" s="28">
        <v>1665</v>
      </c>
      <c r="K28" s="28">
        <v>3650</v>
      </c>
      <c r="L28" s="28"/>
      <c r="M28" s="28">
        <v>1517</v>
      </c>
      <c r="N28" s="53">
        <f t="shared" si="0"/>
        <v>17833</v>
      </c>
      <c r="O28" s="6"/>
      <c r="P28" s="8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</row>
    <row r="29" spans="1:31" ht="15.6" x14ac:dyDescent="0.35">
      <c r="A29" s="36" t="s">
        <v>44</v>
      </c>
      <c r="B29" s="28">
        <v>13890</v>
      </c>
      <c r="C29" s="28">
        <v>8725</v>
      </c>
      <c r="D29" s="28">
        <v>9318</v>
      </c>
      <c r="E29" s="28">
        <v>7414</v>
      </c>
      <c r="F29" s="28">
        <v>6403</v>
      </c>
      <c r="G29" s="28">
        <v>6718</v>
      </c>
      <c r="H29" s="28">
        <v>6831</v>
      </c>
      <c r="I29" s="28">
        <v>5682</v>
      </c>
      <c r="J29" s="28">
        <v>5911</v>
      </c>
      <c r="K29" s="28">
        <v>4847</v>
      </c>
      <c r="L29" s="28">
        <v>4617</v>
      </c>
      <c r="M29" s="28">
        <v>10054</v>
      </c>
      <c r="N29" s="53">
        <f t="shared" si="0"/>
        <v>90410</v>
      </c>
      <c r="O29" s="6"/>
      <c r="P29" s="8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</row>
    <row r="30" spans="1:31" ht="15.6" x14ac:dyDescent="0.35">
      <c r="A30" s="55" t="s">
        <v>25</v>
      </c>
      <c r="B30" s="39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53">
        <f t="shared" si="0"/>
        <v>0</v>
      </c>
      <c r="O30" s="6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</row>
    <row r="31" spans="1:31" ht="18" x14ac:dyDescent="0.3">
      <c r="A31" s="40" t="s">
        <v>84</v>
      </c>
      <c r="B31" s="54">
        <f>SUM(B2:B29)</f>
        <v>988140</v>
      </c>
      <c r="C31" s="54">
        <f t="shared" ref="C31:M31" si="1">SUM(C2:C29)</f>
        <v>550081</v>
      </c>
      <c r="D31" s="54">
        <f t="shared" si="1"/>
        <v>540242</v>
      </c>
      <c r="E31" s="54">
        <f t="shared" si="1"/>
        <v>600190</v>
      </c>
      <c r="F31" s="54">
        <f t="shared" si="1"/>
        <v>447979</v>
      </c>
      <c r="G31" s="54">
        <f t="shared" si="1"/>
        <v>530045</v>
      </c>
      <c r="H31" s="54">
        <f t="shared" si="1"/>
        <v>624601</v>
      </c>
      <c r="I31" s="54">
        <f t="shared" si="1"/>
        <v>415521</v>
      </c>
      <c r="J31" s="54">
        <f t="shared" si="1"/>
        <v>449803</v>
      </c>
      <c r="K31" s="54">
        <f t="shared" si="1"/>
        <v>542792</v>
      </c>
      <c r="L31" s="54">
        <f t="shared" si="1"/>
        <v>389264</v>
      </c>
      <c r="M31" s="54">
        <f t="shared" si="1"/>
        <v>664403</v>
      </c>
      <c r="N31" s="56">
        <f>SUM(B31:M31)</f>
        <v>6743061</v>
      </c>
      <c r="O31" s="6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</row>
    <row r="32" spans="1:31" ht="15.6" x14ac:dyDescent="0.35">
      <c r="A32" s="41"/>
      <c r="B32" s="41"/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1"/>
      <c r="N32" s="26"/>
      <c r="O32" s="13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</row>
    <row r="33" spans="1:16" ht="14.45" x14ac:dyDescent="0.3">
      <c r="A33" s="10"/>
      <c r="B33" s="11"/>
      <c r="C33" s="11"/>
      <c r="D33" s="11"/>
      <c r="E33" s="58" t="s">
        <v>83</v>
      </c>
      <c r="F33" s="57"/>
      <c r="G33" s="57"/>
      <c r="H33" s="57"/>
      <c r="I33" s="57"/>
      <c r="J33" s="59"/>
      <c r="K33" s="11"/>
      <c r="L33" s="11"/>
      <c r="M33" s="11" t="s">
        <v>25</v>
      </c>
      <c r="N33" s="5"/>
      <c r="O33" s="13"/>
      <c r="P33" s="5"/>
    </row>
    <row r="34" spans="1:16" ht="15.6" x14ac:dyDescent="0.35">
      <c r="A34" s="14"/>
      <c r="B34" s="5"/>
      <c r="C34" s="5"/>
      <c r="D34" s="5"/>
      <c r="E34" s="5"/>
      <c r="F34" s="5"/>
      <c r="G34" s="5"/>
      <c r="H34" s="5"/>
      <c r="I34" s="5"/>
      <c r="J34" s="5"/>
      <c r="K34" s="77" t="s">
        <v>95</v>
      </c>
      <c r="L34" s="26"/>
      <c r="M34" s="5"/>
      <c r="N34" s="5"/>
      <c r="O34" s="5"/>
      <c r="P34" s="5"/>
    </row>
    <row r="35" spans="1:16" ht="15.6" x14ac:dyDescent="0.35">
      <c r="A35" s="14"/>
      <c r="B35" s="5"/>
      <c r="C35" s="5"/>
      <c r="D35" s="5"/>
      <c r="E35" s="5"/>
      <c r="F35" s="5"/>
      <c r="G35" s="5"/>
      <c r="H35" s="5"/>
      <c r="I35" s="5"/>
      <c r="J35" s="5"/>
      <c r="K35" s="77" t="s">
        <v>92</v>
      </c>
      <c r="L35" s="26"/>
      <c r="M35" s="5"/>
      <c r="N35" s="5"/>
      <c r="O35" s="5"/>
      <c r="P35" s="5"/>
    </row>
    <row r="36" spans="1:16" ht="15.6" x14ac:dyDescent="0.35">
      <c r="A36" s="14"/>
      <c r="B36" s="5"/>
      <c r="C36" s="5"/>
      <c r="D36" s="5"/>
      <c r="E36" s="5"/>
      <c r="F36" s="5"/>
      <c r="G36" s="5"/>
      <c r="H36" s="5"/>
      <c r="I36" s="5"/>
      <c r="J36" s="5"/>
      <c r="K36" s="77" t="s">
        <v>94</v>
      </c>
      <c r="L36" s="26"/>
      <c r="M36" s="5"/>
      <c r="N36" s="5"/>
      <c r="O36" s="5"/>
      <c r="P36" s="5"/>
    </row>
    <row r="37" spans="1:16" ht="13.5" x14ac:dyDescent="0.3">
      <c r="A37" s="14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</row>
    <row r="38" spans="1:16" ht="13.5" x14ac:dyDescent="0.3">
      <c r="A38" s="14"/>
      <c r="B38" s="5"/>
      <c r="C38" s="5"/>
      <c r="D38" s="5"/>
      <c r="E38" s="9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</row>
    <row r="39" spans="1:16" ht="13.5" x14ac:dyDescent="0.3">
      <c r="A39" s="14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</row>
    <row r="40" spans="1:16" ht="13.5" x14ac:dyDescent="0.3">
      <c r="A40" s="14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</row>
  </sheetData>
  <pageMargins left="0.25" right="0.25" top="0.75" bottom="0.75" header="0.3" footer="0.3"/>
  <pageSetup scale="75" fitToHeight="0" orientation="landscape" r:id="rId1"/>
  <headerFooter>
    <oddHeader>&amp;C&amp;"Times New Roman,Bold"&amp;12APPENDIX L
SYSTEM METRICS</oddHeader>
    <oddFooter>&amp;L&amp;"Times New Roman,Regular"&amp;12APPENDIX M&amp;C&amp;"Times New Roman,Regular"&amp;12&amp;A
Page &amp;P of &amp;N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"/>
  <sheetViews>
    <sheetView view="pageLayout" topLeftCell="A5" zoomScaleNormal="100" workbookViewId="0">
      <selection activeCell="B13" sqref="B13"/>
    </sheetView>
  </sheetViews>
  <sheetFormatPr defaultRowHeight="12.75" x14ac:dyDescent="0.2"/>
  <cols>
    <col min="1" max="1" width="39.375" customWidth="1"/>
    <col min="2" max="2" width="27.875" customWidth="1"/>
    <col min="3" max="3" width="34.875" customWidth="1"/>
  </cols>
  <sheetData>
    <row r="1" spans="1:3" ht="27.95" x14ac:dyDescent="0.3">
      <c r="A1" s="51" t="s">
        <v>60</v>
      </c>
      <c r="B1" s="50" t="s">
        <v>61</v>
      </c>
      <c r="C1" s="50" t="s">
        <v>62</v>
      </c>
    </row>
    <row r="2" spans="1:3" ht="15.6" x14ac:dyDescent="0.35">
      <c r="A2" s="25">
        <v>3928000</v>
      </c>
      <c r="B2" s="37">
        <v>3</v>
      </c>
      <c r="C2" s="42">
        <v>2</v>
      </c>
    </row>
    <row r="3" spans="1:3" ht="13.5" x14ac:dyDescent="0.3">
      <c r="A3" s="73"/>
      <c r="B3" s="74"/>
      <c r="C3" s="75"/>
    </row>
    <row r="5" spans="1:3" ht="15.6" x14ac:dyDescent="0.35">
      <c r="A5" s="77" t="s">
        <v>98</v>
      </c>
      <c r="B5" s="26"/>
      <c r="C5" s="5"/>
    </row>
    <row r="6" spans="1:3" ht="13.5" x14ac:dyDescent="0.3">
      <c r="B6" s="5"/>
      <c r="C6" s="5"/>
    </row>
  </sheetData>
  <pageMargins left="0.7" right="0.7" top="0.75" bottom="0.75" header="0.3" footer="0.3"/>
  <pageSetup orientation="landscape" r:id="rId1"/>
  <headerFooter>
    <oddHeader>&amp;C&amp;"Times New Roman,Bold"&amp;12APPENDIX M
SYSTEM METRICS</oddHeader>
    <oddFooter>&amp;L&amp;"Times New Roman,Regular"&amp;12APPENDIX M&amp;C&amp;"Times New Roman,Regular"&amp;12&amp;A
Page &amp;P of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7"/>
  <sheetViews>
    <sheetView view="pageLayout" topLeftCell="A3" zoomScaleNormal="100" workbookViewId="0"/>
  </sheetViews>
  <sheetFormatPr defaultColWidth="8.75" defaultRowHeight="12.75" x14ac:dyDescent="0.2"/>
  <cols>
    <col min="1" max="1" width="16" style="18" bestFit="1" customWidth="1"/>
    <col min="2" max="2" width="37.125" style="18" customWidth="1"/>
    <col min="3" max="3" width="22.5" style="18" customWidth="1"/>
    <col min="4" max="4" width="27.875" style="18" customWidth="1"/>
    <col min="5" max="5" width="12.875" style="18" customWidth="1"/>
    <col min="6" max="16384" width="8.75" style="18"/>
  </cols>
  <sheetData>
    <row r="1" spans="1:5" ht="45" x14ac:dyDescent="0.3">
      <c r="A1" s="43"/>
      <c r="B1" s="44" t="s">
        <v>78</v>
      </c>
      <c r="C1" s="45" t="s">
        <v>79</v>
      </c>
      <c r="D1" s="45" t="s">
        <v>80</v>
      </c>
      <c r="E1" s="45" t="s">
        <v>81</v>
      </c>
    </row>
    <row r="2" spans="1:5" ht="186" x14ac:dyDescent="0.3">
      <c r="A2" s="46" t="s">
        <v>48</v>
      </c>
      <c r="B2" s="47" t="s">
        <v>63</v>
      </c>
      <c r="C2" s="47" t="s">
        <v>46</v>
      </c>
      <c r="D2" s="47" t="s">
        <v>49</v>
      </c>
      <c r="E2" s="48">
        <f>11.35+1.42</f>
        <v>12.77</v>
      </c>
    </row>
    <row r="3" spans="1:5" ht="186" x14ac:dyDescent="0.3">
      <c r="A3" s="46" t="s">
        <v>47</v>
      </c>
      <c r="B3" s="47" t="s">
        <v>64</v>
      </c>
      <c r="C3" s="47" t="s">
        <v>50</v>
      </c>
      <c r="D3" s="47" t="s">
        <v>51</v>
      </c>
      <c r="E3" s="48">
        <f>4.96+0.62</f>
        <v>5.58</v>
      </c>
    </row>
    <row r="4" spans="1:5" ht="30" x14ac:dyDescent="0.3">
      <c r="A4" s="49" t="s">
        <v>52</v>
      </c>
      <c r="B4" s="48"/>
      <c r="C4" s="48">
        <f>11.35+4.96</f>
        <v>16.309999999999999</v>
      </c>
      <c r="D4" s="48">
        <f>1.42+0.62</f>
        <v>2.04</v>
      </c>
      <c r="E4" s="46">
        <f>SUM(E2:E3)</f>
        <v>18.350000000000001</v>
      </c>
    </row>
    <row r="5" spans="1:5" ht="15.6" x14ac:dyDescent="0.35">
      <c r="A5" s="77"/>
      <c r="B5" s="26"/>
      <c r="C5" s="5"/>
      <c r="D5" s="5"/>
    </row>
    <row r="6" spans="1:5" ht="15.6" x14ac:dyDescent="0.35">
      <c r="A6" s="77" t="s">
        <v>99</v>
      </c>
      <c r="B6" s="26"/>
      <c r="C6" s="5"/>
      <c r="D6" s="5"/>
    </row>
    <row r="7" spans="1:5" ht="15.6" x14ac:dyDescent="0.35">
      <c r="A7" s="77"/>
      <c r="B7" s="26"/>
      <c r="C7" s="5"/>
      <c r="D7" s="5"/>
    </row>
  </sheetData>
  <pageMargins left="0.25" right="0.25" top="0.75" bottom="0.75" header="0.3" footer="0.3"/>
  <pageSetup scale="98" fitToHeight="0" orientation="landscape" horizontalDpi="1200" verticalDpi="1200" r:id="rId1"/>
  <headerFooter>
    <oddHeader>&amp;C&amp;"Times New Roman,Bold"&amp;12APPENDIX M
SYSTEM METRICS</oddHeader>
    <oddFooter>&amp;L&amp;"Times New Roman,Regular"&amp;12APPENDIX M&amp;C&amp;"Times New Roman,Regular"&amp;12&amp;A
Page &amp;P of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2E755C3FFAE404889DC3821DDDCD7EC" ma:contentTypeVersion="0" ma:contentTypeDescription="Create a new document." ma:contentTypeScope="" ma:versionID="c8547a3252d53bdb70cd0c85bab874c1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153eecbcb2d41c54a024d76a8bfaa99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08815C4-BC5F-442C-B6DE-15656BF06E3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5A373429-61D6-4630-81E8-F5831008280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42B1B5D-707B-4D64-A3B2-28179ECFC7A9}">
  <ds:schemaRefs>
    <ds:schemaRef ds:uri="http://schemas.microsoft.com/office/2006/metadata/properties"/>
    <ds:schemaRef ds:uri="http://purl.org/dc/elements/1.1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terms/"/>
    <ds:schemaRef ds:uri="http://schemas.microsoft.com/office/infopath/2007/PartnerControl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10</vt:i4>
      </vt:variant>
    </vt:vector>
  </HeadingPairs>
  <TitlesOfParts>
    <vt:vector size="17" baseType="lpstr">
      <vt:lpstr>User Statistics for 2014</vt:lpstr>
      <vt:lpstr>System Statistics for 2014</vt:lpstr>
      <vt:lpstr>Yearly Volume from 1995-2013</vt:lpstr>
      <vt:lpstr>Outgoing Forms for 2014</vt:lpstr>
      <vt:lpstr>Estimated Incoming Forms</vt:lpstr>
      <vt:lpstr>Estimated Form Imaging Storage</vt:lpstr>
      <vt:lpstr>Sheet1</vt:lpstr>
      <vt:lpstr>'Estimated Form Imaging Storage'!Print_Area</vt:lpstr>
      <vt:lpstr>'Estimated Incoming Forms'!Print_Area</vt:lpstr>
      <vt:lpstr>'Outgoing Forms for 2014'!Print_Area</vt:lpstr>
      <vt:lpstr>'System Statistics for 2014'!Print_Area</vt:lpstr>
      <vt:lpstr>'User Statistics for 2014'!Print_Area</vt:lpstr>
      <vt:lpstr>'Yearly Volume from 1995-2013'!Print_Area</vt:lpstr>
      <vt:lpstr>'Estimated Incoming Forms'!Print_Titles</vt:lpstr>
      <vt:lpstr>'System Statistics for 2014'!Print_Titles</vt:lpstr>
      <vt:lpstr>'User Statistics for 2014'!Print_Titles</vt:lpstr>
      <vt:lpstr>'Yearly Volume from 1995-2013'!Print_Titles</vt:lpstr>
    </vt:vector>
  </TitlesOfParts>
  <Company>Labor and Industry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Ashley Bleacher</dc:creator>
  <cp:lastModifiedBy>Debra Devlin</cp:lastModifiedBy>
  <cp:lastPrinted>2016-07-26T16:13:44Z</cp:lastPrinted>
  <dcterms:created xsi:type="dcterms:W3CDTF">2015-11-09T14:18:07Z</dcterms:created>
  <dcterms:modified xsi:type="dcterms:W3CDTF">2016-07-26T16:18:26Z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0x01010032E755C3FFAE404889DC3821DDDCD7EC</vt:lpwstr>
  </property>
  <property fmtid="{D5CDD505-2E9C-101B-9397-08002B2CF9AE}" pid="3" name="_dlc_DocIdItemGuid">
    <vt:lpwstr>2435149f-0207-44fe-a8d4-038a7f4337cb</vt:lpwstr>
  </property>
</Properties>
</file>