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pagov.sharepoint.com/sites/DGS-BP/ShareDrives/0001 - BOP Contracts/Energy Team/Steph/DNA Testing Supplies &amp; Equipment/Overviews/2024/"/>
    </mc:Choice>
  </mc:AlternateContent>
  <xr:revisionPtr revIDLastSave="3" documentId="8_{41671368-A63D-4C53-A9FB-9C81A3ECE9CD}" xr6:coauthVersionLast="47" xr6:coauthVersionMax="47" xr10:uidLastSave="{064AF214-12DB-4126-955B-1814452FB94F}"/>
  <bookViews>
    <workbookView xWindow="-120" yWindow="-120" windowWidth="29040" windowHeight="15840" xr2:uid="{44DAC3D5-0006-47F4-BC29-C6EE62268D21}"/>
  </bookViews>
  <sheets>
    <sheet name="Contract Overview" sheetId="1" r:id="rId1"/>
    <sheet name="Supplier Information" sheetId="2" r:id="rId2"/>
    <sheet name="Promega Price List" sheetId="3" r:id="rId3"/>
    <sheet name="Qiagen Price List" sheetId="4" r:id="rId4"/>
    <sheet name="Gentueri Price List" sheetId="5" r:id="rId5"/>
    <sheet name="Life Technologies Price List" sheetId="6" r:id="rId6"/>
  </sheets>
  <externalReferences>
    <externalReference r:id="rId7"/>
  </externalReferences>
  <definedNames>
    <definedName name="_xlnm._FilterDatabase" localSheetId="1" hidden="1">'Supplier Information'!$A$1:$I$202</definedName>
    <definedName name="_xlnm.Print_Area" localSheetId="0">'Contract Overview'!$B$2:$E$20</definedName>
    <definedName name="_xlnm.Print_Area" localSheetId="1">'Supplier Information'!$A$1:$I$85</definedName>
    <definedName name="_xlnm.Print_Titles" localSheetId="1">'Supplier Information'!$1:$1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14" i="6" l="1"/>
  <c r="J1714" i="6" s="1"/>
  <c r="I1714" i="6"/>
  <c r="K1713" i="6"/>
  <c r="J1713" i="6"/>
  <c r="I1713" i="6"/>
  <c r="K1712" i="6"/>
  <c r="J1712" i="6" s="1"/>
  <c r="K1711" i="6"/>
  <c r="J1711" i="6"/>
  <c r="I1711" i="6"/>
  <c r="K1710" i="6"/>
  <c r="J1710" i="6" s="1"/>
  <c r="I1710" i="6"/>
  <c r="K1709" i="6"/>
  <c r="J1709" i="6"/>
  <c r="I1709" i="6"/>
  <c r="K1708" i="6"/>
  <c r="J1708" i="6" s="1"/>
  <c r="K1707" i="6"/>
  <c r="J1707" i="6"/>
  <c r="I1707" i="6"/>
  <c r="K1706" i="6"/>
  <c r="J1706" i="6" s="1"/>
  <c r="I1706" i="6"/>
  <c r="K1705" i="6"/>
  <c r="J1705" i="6"/>
  <c r="I1705" i="6"/>
  <c r="K1704" i="6"/>
  <c r="J1704" i="6" s="1"/>
  <c r="K1703" i="6"/>
  <c r="J1703" i="6"/>
  <c r="I1703" i="6"/>
  <c r="K1702" i="6"/>
  <c r="J1702" i="6" s="1"/>
  <c r="I1702" i="6"/>
  <c r="K1701" i="6"/>
  <c r="J1701" i="6"/>
  <c r="I1701" i="6"/>
  <c r="K1700" i="6"/>
  <c r="J1700" i="6" s="1"/>
  <c r="K1699" i="6"/>
  <c r="J1699" i="6"/>
  <c r="I1699" i="6"/>
  <c r="K1698" i="6"/>
  <c r="J1698" i="6" s="1"/>
  <c r="I1698" i="6"/>
  <c r="K1697" i="6"/>
  <c r="J1697" i="6"/>
  <c r="I1697" i="6"/>
  <c r="K1696" i="6"/>
  <c r="J1696" i="6" s="1"/>
  <c r="K1695" i="6"/>
  <c r="J1695" i="6"/>
  <c r="I1695" i="6"/>
  <c r="K1694" i="6"/>
  <c r="J1694" i="6" s="1"/>
  <c r="I1694" i="6"/>
  <c r="J1693" i="6"/>
  <c r="I1693" i="6"/>
  <c r="J1692" i="6"/>
  <c r="I1692" i="6"/>
  <c r="J1691" i="6"/>
  <c r="I1691" i="6"/>
  <c r="J1690" i="6"/>
  <c r="I1690" i="6"/>
  <c r="J1689" i="6"/>
  <c r="I1689" i="6"/>
  <c r="J1688" i="6"/>
  <c r="I1688" i="6"/>
  <c r="J1687" i="6"/>
  <c r="I1687" i="6"/>
  <c r="J1686" i="6"/>
  <c r="I1686" i="6"/>
  <c r="J1685" i="6"/>
  <c r="I1685" i="6"/>
  <c r="J1684" i="6"/>
  <c r="I1684" i="6"/>
  <c r="K1683" i="6"/>
  <c r="J1683" i="6" s="1"/>
  <c r="K1682" i="6"/>
  <c r="J1682" i="6" s="1"/>
  <c r="I1682" i="6"/>
  <c r="J1681" i="6"/>
  <c r="I1681" i="6"/>
  <c r="J1680" i="6"/>
  <c r="I1680" i="6"/>
  <c r="J1679" i="6"/>
  <c r="I1679" i="6"/>
  <c r="J1678" i="6"/>
  <c r="I1678" i="6"/>
  <c r="J1677" i="6"/>
  <c r="I1677" i="6"/>
  <c r="K1676" i="6"/>
  <c r="J1676" i="6"/>
  <c r="I1676" i="6"/>
  <c r="J1675" i="6"/>
  <c r="I1675" i="6"/>
  <c r="J1674" i="6"/>
  <c r="I1674" i="6"/>
  <c r="J1673" i="6"/>
  <c r="I1673" i="6"/>
  <c r="J1672" i="6"/>
  <c r="I1672" i="6"/>
  <c r="J1671" i="6"/>
  <c r="I1671" i="6"/>
  <c r="J1670" i="6"/>
  <c r="I1670" i="6"/>
  <c r="J1669" i="6"/>
  <c r="I1669" i="6"/>
  <c r="J1668" i="6"/>
  <c r="I1668" i="6"/>
  <c r="J1667" i="6"/>
  <c r="I1667" i="6"/>
  <c r="J1666" i="6"/>
  <c r="I1666" i="6"/>
  <c r="J1665" i="6"/>
  <c r="I1665" i="6"/>
  <c r="J1664" i="6"/>
  <c r="I1664" i="6"/>
  <c r="J1663" i="6"/>
  <c r="I1663" i="6"/>
  <c r="J1662" i="6"/>
  <c r="I1662" i="6"/>
  <c r="J1661" i="6"/>
  <c r="I1661" i="6"/>
  <c r="J1660" i="6"/>
  <c r="I1660" i="6"/>
  <c r="J1659" i="6"/>
  <c r="I1659" i="6"/>
  <c r="J1658" i="6"/>
  <c r="I1658" i="6"/>
  <c r="J1657" i="6"/>
  <c r="I1657" i="6"/>
  <c r="J1656" i="6"/>
  <c r="I1656" i="6"/>
  <c r="J1655" i="6"/>
  <c r="I1655" i="6"/>
  <c r="J1654" i="6"/>
  <c r="I1654" i="6"/>
  <c r="J1653" i="6"/>
  <c r="I1653" i="6"/>
  <c r="J1652" i="6"/>
  <c r="I1652" i="6"/>
  <c r="J1651" i="6"/>
  <c r="I1651" i="6"/>
  <c r="J1650" i="6"/>
  <c r="I1650" i="6"/>
  <c r="J1649" i="6"/>
  <c r="I1649" i="6"/>
  <c r="J1648" i="6"/>
  <c r="I1648" i="6"/>
  <c r="J1647" i="6"/>
  <c r="I1647" i="6"/>
  <c r="J1646" i="6"/>
  <c r="I1646" i="6"/>
  <c r="J1645" i="6"/>
  <c r="I1645" i="6"/>
  <c r="J1644" i="6"/>
  <c r="I1644" i="6"/>
  <c r="J1643" i="6"/>
  <c r="I1643" i="6"/>
  <c r="J1642" i="6"/>
  <c r="I1642" i="6"/>
  <c r="J1641" i="6"/>
  <c r="I1641" i="6"/>
  <c r="J1640" i="6"/>
  <c r="I1640" i="6"/>
  <c r="J1639" i="6"/>
  <c r="I1639" i="6"/>
  <c r="J1638" i="6"/>
  <c r="I1638" i="6"/>
  <c r="J1637" i="6"/>
  <c r="I1637" i="6"/>
  <c r="J1636" i="6"/>
  <c r="I1636" i="6"/>
  <c r="J1635" i="6"/>
  <c r="I1635" i="6"/>
  <c r="J1634" i="6"/>
  <c r="I1634" i="6"/>
  <c r="J1633" i="6"/>
  <c r="I1633" i="6"/>
  <c r="J1632" i="6"/>
  <c r="I1632" i="6"/>
  <c r="J1631" i="6"/>
  <c r="I1631" i="6"/>
  <c r="J1630" i="6"/>
  <c r="I1630" i="6"/>
  <c r="J1629" i="6"/>
  <c r="I1629" i="6"/>
  <c r="J1628" i="6"/>
  <c r="I1628" i="6"/>
  <c r="K1627" i="6"/>
  <c r="J1627" i="6" s="1"/>
  <c r="J1626" i="6"/>
  <c r="I1626" i="6"/>
  <c r="J1625" i="6"/>
  <c r="I1625" i="6"/>
  <c r="J1624" i="6"/>
  <c r="I1624" i="6"/>
  <c r="J1623" i="6"/>
  <c r="I1623" i="6"/>
  <c r="J1622" i="6"/>
  <c r="I1622" i="6"/>
  <c r="J1621" i="6"/>
  <c r="I1621" i="6"/>
  <c r="K1620" i="6"/>
  <c r="J1620" i="6"/>
  <c r="I1620" i="6"/>
  <c r="K1619" i="6"/>
  <c r="J1619" i="6" s="1"/>
  <c r="I1619" i="6"/>
  <c r="J1618" i="6"/>
  <c r="I1618" i="6"/>
  <c r="J1617" i="6"/>
  <c r="I1617" i="6"/>
  <c r="J1616" i="6"/>
  <c r="I1616" i="6"/>
  <c r="J1615" i="6"/>
  <c r="I1615" i="6"/>
  <c r="J1614" i="6"/>
  <c r="I1614" i="6"/>
  <c r="J1613" i="6"/>
  <c r="I1613" i="6"/>
  <c r="J1612" i="6"/>
  <c r="I1612" i="6"/>
  <c r="J1611" i="6"/>
  <c r="I1611" i="6"/>
  <c r="J1610" i="6"/>
  <c r="I1610" i="6"/>
  <c r="J1609" i="6"/>
  <c r="I1609" i="6"/>
  <c r="J1608" i="6"/>
  <c r="I1608" i="6"/>
  <c r="J1607" i="6"/>
  <c r="I1607" i="6"/>
  <c r="J1606" i="6"/>
  <c r="I1606" i="6"/>
  <c r="J1605" i="6"/>
  <c r="I1605" i="6"/>
  <c r="J1604" i="6"/>
  <c r="I1604" i="6"/>
  <c r="J1603" i="6"/>
  <c r="I1603" i="6"/>
  <c r="J1602" i="6"/>
  <c r="I1602" i="6"/>
  <c r="J1601" i="6"/>
  <c r="I1601" i="6"/>
  <c r="J1600" i="6"/>
  <c r="I1600" i="6"/>
  <c r="J1599" i="6"/>
  <c r="I1599" i="6"/>
  <c r="J1598" i="6"/>
  <c r="I1598" i="6"/>
  <c r="J1597" i="6"/>
  <c r="I1597" i="6"/>
  <c r="J1596" i="6"/>
  <c r="I1596" i="6"/>
  <c r="J1595" i="6"/>
  <c r="I1595" i="6"/>
  <c r="J1594" i="6"/>
  <c r="I1594" i="6"/>
  <c r="J1593" i="6"/>
  <c r="I1593" i="6"/>
  <c r="J1592" i="6"/>
  <c r="I1592" i="6"/>
  <c r="J1591" i="6"/>
  <c r="I1591" i="6"/>
  <c r="J1590" i="6"/>
  <c r="I1590" i="6"/>
  <c r="J1589" i="6"/>
  <c r="I1589" i="6"/>
  <c r="J1588" i="6"/>
  <c r="I1588" i="6"/>
  <c r="J1587" i="6"/>
  <c r="I1587" i="6"/>
  <c r="J1586" i="6"/>
  <c r="I1586" i="6"/>
  <c r="J1585" i="6"/>
  <c r="I1585" i="6"/>
  <c r="J1584" i="6"/>
  <c r="I1584" i="6"/>
  <c r="J1583" i="6"/>
  <c r="I1583" i="6"/>
  <c r="J1582" i="6"/>
  <c r="I1582" i="6"/>
  <c r="J1581" i="6"/>
  <c r="I1581" i="6"/>
  <c r="J1580" i="6"/>
  <c r="I1580" i="6"/>
  <c r="J1579" i="6"/>
  <c r="I1579" i="6"/>
  <c r="J1578" i="6"/>
  <c r="I1578" i="6"/>
  <c r="J1577" i="6"/>
  <c r="I1577" i="6"/>
  <c r="J1576" i="6"/>
  <c r="I1576" i="6"/>
  <c r="J1575" i="6"/>
  <c r="I1575" i="6"/>
  <c r="J1574" i="6"/>
  <c r="I1574" i="6"/>
  <c r="J1573" i="6"/>
  <c r="I1573" i="6"/>
  <c r="J1572" i="6"/>
  <c r="I1572" i="6"/>
  <c r="J1571" i="6"/>
  <c r="I1571" i="6"/>
  <c r="J1570" i="6"/>
  <c r="I1570" i="6"/>
  <c r="J1569" i="6"/>
  <c r="I1569" i="6"/>
  <c r="J1568" i="6"/>
  <c r="I1568" i="6"/>
  <c r="J1567" i="6"/>
  <c r="I1567" i="6"/>
  <c r="J1566" i="6"/>
  <c r="I1566" i="6"/>
  <c r="J1565" i="6"/>
  <c r="I1565" i="6"/>
  <c r="J1564" i="6"/>
  <c r="I1564" i="6"/>
  <c r="J1563" i="6"/>
  <c r="I1563" i="6"/>
  <c r="J1562" i="6"/>
  <c r="I1562" i="6"/>
  <c r="J1561" i="6"/>
  <c r="I1561" i="6"/>
  <c r="J1560" i="6"/>
  <c r="I1560" i="6"/>
  <c r="J1559" i="6"/>
  <c r="I1559" i="6"/>
  <c r="J1558" i="6"/>
  <c r="I1558" i="6"/>
  <c r="J1557" i="6"/>
  <c r="I1557" i="6"/>
  <c r="J1556" i="6"/>
  <c r="I1556" i="6"/>
  <c r="J1555" i="6"/>
  <c r="I1555" i="6"/>
  <c r="J1554" i="6"/>
  <c r="I1554" i="6"/>
  <c r="J1553" i="6"/>
  <c r="I1553" i="6"/>
  <c r="J1552" i="6"/>
  <c r="I1552" i="6"/>
  <c r="J1551" i="6"/>
  <c r="I1551" i="6"/>
  <c r="J1550" i="6"/>
  <c r="I1550" i="6"/>
  <c r="J1549" i="6"/>
  <c r="I1549" i="6"/>
  <c r="J1548" i="6"/>
  <c r="I1548" i="6"/>
  <c r="J1547" i="6"/>
  <c r="I1547" i="6"/>
  <c r="J1546" i="6"/>
  <c r="I1546" i="6"/>
  <c r="J1545" i="6"/>
  <c r="I1545" i="6"/>
  <c r="J1544" i="6"/>
  <c r="I1544" i="6"/>
  <c r="J1543" i="6"/>
  <c r="I1543" i="6"/>
  <c r="K1542" i="6"/>
  <c r="J1542" i="6" s="1"/>
  <c r="K1541" i="6"/>
  <c r="J1541" i="6" s="1"/>
  <c r="J1540" i="6"/>
  <c r="I1540" i="6"/>
  <c r="J1539" i="6"/>
  <c r="I1539" i="6"/>
  <c r="J1538" i="6"/>
  <c r="I1538" i="6"/>
  <c r="K1537" i="6"/>
  <c r="J1537" i="6" s="1"/>
  <c r="K1536" i="6"/>
  <c r="J1536" i="6" s="1"/>
  <c r="K1535" i="6"/>
  <c r="J1535" i="6" s="1"/>
  <c r="K1534" i="6"/>
  <c r="J1534" i="6"/>
  <c r="I1534" i="6"/>
  <c r="J1533" i="6"/>
  <c r="I1533" i="6"/>
  <c r="J1532" i="6"/>
  <c r="I1532" i="6"/>
  <c r="J1531" i="6"/>
  <c r="I1531" i="6"/>
  <c r="J1530" i="6"/>
  <c r="I1530" i="6"/>
  <c r="J1529" i="6"/>
  <c r="I1529" i="6"/>
  <c r="J1528" i="6"/>
  <c r="I1528" i="6"/>
  <c r="J1527" i="6"/>
  <c r="I1527" i="6"/>
  <c r="J1526" i="6"/>
  <c r="I1526" i="6"/>
  <c r="J1525" i="6"/>
  <c r="I1525" i="6"/>
  <c r="J1524" i="6"/>
  <c r="I1524" i="6"/>
  <c r="K1523" i="6"/>
  <c r="J1523" i="6"/>
  <c r="I1523" i="6"/>
  <c r="J1522" i="6"/>
  <c r="I1522" i="6"/>
  <c r="J1521" i="6"/>
  <c r="I1521" i="6"/>
  <c r="J1520" i="6"/>
  <c r="I1520" i="6"/>
  <c r="J1519" i="6"/>
  <c r="I1519" i="6"/>
  <c r="J1518" i="6"/>
  <c r="I1518" i="6"/>
  <c r="J1517" i="6"/>
  <c r="I1517" i="6"/>
  <c r="J1516" i="6"/>
  <c r="I1516" i="6"/>
  <c r="J1515" i="6"/>
  <c r="I1515" i="6"/>
  <c r="J1514" i="6"/>
  <c r="I1514" i="6"/>
  <c r="J1513" i="6"/>
  <c r="I1513" i="6"/>
  <c r="J1512" i="6"/>
  <c r="I1512" i="6"/>
  <c r="J1511" i="6"/>
  <c r="I1511" i="6"/>
  <c r="K1510" i="6"/>
  <c r="I1510" i="6" s="1"/>
  <c r="J1510" i="6"/>
  <c r="J1509" i="6"/>
  <c r="I1509" i="6"/>
  <c r="J1508" i="6"/>
  <c r="I1508" i="6"/>
  <c r="J1507" i="6"/>
  <c r="I1507" i="6"/>
  <c r="J1506" i="6"/>
  <c r="I1506" i="6"/>
  <c r="J1505" i="6"/>
  <c r="I1505" i="6"/>
  <c r="J1504" i="6"/>
  <c r="I1504" i="6"/>
  <c r="J1503" i="6"/>
  <c r="I1503" i="6"/>
  <c r="J1502" i="6"/>
  <c r="I1502" i="6"/>
  <c r="J1501" i="6"/>
  <c r="I1501" i="6"/>
  <c r="J1500" i="6"/>
  <c r="I1500" i="6"/>
  <c r="J1499" i="6"/>
  <c r="I1499" i="6"/>
  <c r="K1498" i="6"/>
  <c r="J1498" i="6" s="1"/>
  <c r="J1497" i="6"/>
  <c r="I1497" i="6"/>
  <c r="J1496" i="6"/>
  <c r="I1496" i="6"/>
  <c r="J1495" i="6"/>
  <c r="I1495" i="6"/>
  <c r="J1494" i="6"/>
  <c r="I1494" i="6"/>
  <c r="J1493" i="6"/>
  <c r="I1493" i="6"/>
  <c r="J1492" i="6"/>
  <c r="I1492" i="6"/>
  <c r="J1491" i="6"/>
  <c r="I1491" i="6"/>
  <c r="J1490" i="6"/>
  <c r="I1490" i="6"/>
  <c r="J1489" i="6"/>
  <c r="I1489" i="6"/>
  <c r="J1488" i="6"/>
  <c r="I1488" i="6"/>
  <c r="J1487" i="6"/>
  <c r="I1487" i="6"/>
  <c r="J1486" i="6"/>
  <c r="I1486" i="6"/>
  <c r="J1485" i="6"/>
  <c r="I1485" i="6"/>
  <c r="J1484" i="6"/>
  <c r="I1484" i="6"/>
  <c r="J1483" i="6"/>
  <c r="I1483" i="6"/>
  <c r="J1482" i="6"/>
  <c r="I1482" i="6"/>
  <c r="J1481" i="6"/>
  <c r="I1481" i="6"/>
  <c r="J1480" i="6"/>
  <c r="I1480" i="6"/>
  <c r="J1479" i="6"/>
  <c r="I1479" i="6"/>
  <c r="J1478" i="6"/>
  <c r="I1478" i="6"/>
  <c r="J1477" i="6"/>
  <c r="I1477" i="6"/>
  <c r="J1476" i="6"/>
  <c r="I1476" i="6"/>
  <c r="J1475" i="6"/>
  <c r="I1475" i="6"/>
  <c r="J1474" i="6"/>
  <c r="I1474" i="6"/>
  <c r="J1473" i="6"/>
  <c r="I1473" i="6"/>
  <c r="J1472" i="6"/>
  <c r="I1472" i="6"/>
  <c r="J1471" i="6"/>
  <c r="I1471" i="6"/>
  <c r="J1470" i="6"/>
  <c r="I1470" i="6"/>
  <c r="J1469" i="6"/>
  <c r="I1469" i="6"/>
  <c r="J1468" i="6"/>
  <c r="I1468" i="6"/>
  <c r="J1467" i="6"/>
  <c r="I1467" i="6"/>
  <c r="J1466" i="6"/>
  <c r="I1466" i="6"/>
  <c r="J1465" i="6"/>
  <c r="I1465" i="6"/>
  <c r="J1464" i="6"/>
  <c r="I1464" i="6"/>
  <c r="J1463" i="6"/>
  <c r="I1463" i="6"/>
  <c r="J1462" i="6"/>
  <c r="I1462" i="6"/>
  <c r="J1461" i="6"/>
  <c r="I1461" i="6"/>
  <c r="J1460" i="6"/>
  <c r="I1460" i="6"/>
  <c r="J1459" i="6"/>
  <c r="I1459" i="6"/>
  <c r="J1458" i="6"/>
  <c r="I1458" i="6"/>
  <c r="J1457" i="6"/>
  <c r="I1457" i="6"/>
  <c r="J1456" i="6"/>
  <c r="I1456" i="6"/>
  <c r="J1455" i="6"/>
  <c r="I1455" i="6"/>
  <c r="J1454" i="6"/>
  <c r="I1454" i="6"/>
  <c r="J1453" i="6"/>
  <c r="I1453" i="6"/>
  <c r="J1452" i="6"/>
  <c r="I1452" i="6"/>
  <c r="J1451" i="6"/>
  <c r="I1451" i="6"/>
  <c r="J1450" i="6"/>
  <c r="I1450" i="6"/>
  <c r="J1449" i="6"/>
  <c r="I1449" i="6"/>
  <c r="J1448" i="6"/>
  <c r="I1448" i="6"/>
  <c r="J1447" i="6"/>
  <c r="I1447" i="6"/>
  <c r="J1446" i="6"/>
  <c r="I1446" i="6"/>
  <c r="J1445" i="6"/>
  <c r="I1445" i="6"/>
  <c r="J1444" i="6"/>
  <c r="I1444" i="6"/>
  <c r="J1443" i="6"/>
  <c r="I1443" i="6"/>
  <c r="J1442" i="6"/>
  <c r="I1442" i="6"/>
  <c r="J1441" i="6"/>
  <c r="I1441" i="6"/>
  <c r="J1440" i="6"/>
  <c r="I1440" i="6"/>
  <c r="J1439" i="6"/>
  <c r="I1439" i="6"/>
  <c r="J1438" i="6"/>
  <c r="I1438" i="6"/>
  <c r="J1437" i="6"/>
  <c r="I1437" i="6"/>
  <c r="J1436" i="6"/>
  <c r="I1436" i="6"/>
  <c r="J1435" i="6"/>
  <c r="I1435" i="6"/>
  <c r="J1434" i="6"/>
  <c r="I1434" i="6"/>
  <c r="J1433" i="6"/>
  <c r="I1433" i="6"/>
  <c r="J1432" i="6"/>
  <c r="I1432" i="6"/>
  <c r="J1431" i="6"/>
  <c r="I1431" i="6"/>
  <c r="J1430" i="6"/>
  <c r="I1430" i="6"/>
  <c r="J1429" i="6"/>
  <c r="I1429" i="6"/>
  <c r="J1428" i="6"/>
  <c r="I1428" i="6"/>
  <c r="J1427" i="6"/>
  <c r="I1427" i="6"/>
  <c r="J1426" i="6"/>
  <c r="I1426" i="6"/>
  <c r="J1425" i="6"/>
  <c r="I1425" i="6"/>
  <c r="J1424" i="6"/>
  <c r="I1424" i="6"/>
  <c r="J1423" i="6"/>
  <c r="I1423" i="6"/>
  <c r="J1422" i="6"/>
  <c r="I1422" i="6"/>
  <c r="J1421" i="6"/>
  <c r="I1421" i="6"/>
  <c r="J1420" i="6"/>
  <c r="I1420" i="6"/>
  <c r="J1419" i="6"/>
  <c r="I1419" i="6"/>
  <c r="J1418" i="6"/>
  <c r="I1418" i="6"/>
  <c r="J1417" i="6"/>
  <c r="I1417" i="6"/>
  <c r="J1416" i="6"/>
  <c r="I1416" i="6"/>
  <c r="J1415" i="6"/>
  <c r="I1415" i="6"/>
  <c r="J1414" i="6"/>
  <c r="I1414" i="6"/>
  <c r="J1413" i="6"/>
  <c r="I1413" i="6"/>
  <c r="J1412" i="6"/>
  <c r="I1412" i="6"/>
  <c r="J1411" i="6"/>
  <c r="I1411" i="6"/>
  <c r="J1410" i="6"/>
  <c r="I1410" i="6"/>
  <c r="J1409" i="6"/>
  <c r="I1409" i="6"/>
  <c r="J1408" i="6"/>
  <c r="I1408" i="6"/>
  <c r="J1407" i="6"/>
  <c r="I1407" i="6"/>
  <c r="J1406" i="6"/>
  <c r="I1406" i="6"/>
  <c r="J1405" i="6"/>
  <c r="I1405" i="6"/>
  <c r="J1404" i="6"/>
  <c r="I1404" i="6"/>
  <c r="J1403" i="6"/>
  <c r="I1403" i="6"/>
  <c r="J1402" i="6"/>
  <c r="I1402" i="6"/>
  <c r="J1401" i="6"/>
  <c r="I1401" i="6"/>
  <c r="J1400" i="6"/>
  <c r="I1400" i="6"/>
  <c r="J1399" i="6"/>
  <c r="I1399" i="6"/>
  <c r="J1398" i="6"/>
  <c r="I1398" i="6"/>
  <c r="J1397" i="6"/>
  <c r="I1397" i="6"/>
  <c r="K1396" i="6"/>
  <c r="J1396" i="6" s="1"/>
  <c r="I1396" i="6"/>
  <c r="J1395" i="6"/>
  <c r="I1395" i="6"/>
  <c r="J1394" i="6"/>
  <c r="I1394" i="6"/>
  <c r="J1393" i="6"/>
  <c r="I1393" i="6"/>
  <c r="J1392" i="6"/>
  <c r="I1392" i="6"/>
  <c r="J1391" i="6"/>
  <c r="I1391" i="6"/>
  <c r="J1390" i="6"/>
  <c r="I1390" i="6"/>
  <c r="J1389" i="6"/>
  <c r="I1389" i="6"/>
  <c r="J1388" i="6"/>
  <c r="I1388" i="6"/>
  <c r="J1387" i="6"/>
  <c r="I1387" i="6"/>
  <c r="J1386" i="6"/>
  <c r="I1386" i="6"/>
  <c r="J1385" i="6"/>
  <c r="I1385" i="6"/>
  <c r="J1384" i="6"/>
  <c r="I1384" i="6"/>
  <c r="J1383" i="6"/>
  <c r="I1383" i="6"/>
  <c r="J1382" i="6"/>
  <c r="I1382" i="6"/>
  <c r="J1381" i="6"/>
  <c r="I1381" i="6"/>
  <c r="J1380" i="6"/>
  <c r="I1380" i="6"/>
  <c r="J1379" i="6"/>
  <c r="I1379" i="6"/>
  <c r="J1378" i="6"/>
  <c r="I1378" i="6"/>
  <c r="J1377" i="6"/>
  <c r="I1377" i="6"/>
  <c r="J1376" i="6"/>
  <c r="I1376" i="6"/>
  <c r="J1375" i="6"/>
  <c r="I1375" i="6"/>
  <c r="J1374" i="6"/>
  <c r="I1374" i="6"/>
  <c r="J1373" i="6"/>
  <c r="I1373" i="6"/>
  <c r="J1372" i="6"/>
  <c r="I1372" i="6"/>
  <c r="J1371" i="6"/>
  <c r="I1371" i="6"/>
  <c r="J1370" i="6"/>
  <c r="I1370" i="6"/>
  <c r="J1369" i="6"/>
  <c r="I1369" i="6"/>
  <c r="J1368" i="6"/>
  <c r="I1368" i="6"/>
  <c r="J1367" i="6"/>
  <c r="I1367" i="6"/>
  <c r="J1366" i="6"/>
  <c r="I1366" i="6"/>
  <c r="J1365" i="6"/>
  <c r="I1365" i="6"/>
  <c r="J1364" i="6"/>
  <c r="I1364" i="6"/>
  <c r="J1363" i="6"/>
  <c r="I1363" i="6"/>
  <c r="J1362" i="6"/>
  <c r="I1362" i="6"/>
  <c r="J1361" i="6"/>
  <c r="I1361" i="6"/>
  <c r="J1360" i="6"/>
  <c r="I1360" i="6"/>
  <c r="J1359" i="6"/>
  <c r="I1359" i="6"/>
  <c r="J1358" i="6"/>
  <c r="I1358" i="6"/>
  <c r="J1357" i="6"/>
  <c r="I1357" i="6"/>
  <c r="J1356" i="6"/>
  <c r="I1356" i="6"/>
  <c r="J1355" i="6"/>
  <c r="I1355" i="6"/>
  <c r="J1354" i="6"/>
  <c r="I1354" i="6"/>
  <c r="J1353" i="6"/>
  <c r="I1353" i="6"/>
  <c r="J1352" i="6"/>
  <c r="I1352" i="6"/>
  <c r="J1351" i="6"/>
  <c r="I1351" i="6"/>
  <c r="J1350" i="6"/>
  <c r="I1350" i="6"/>
  <c r="J1349" i="6"/>
  <c r="I1349" i="6"/>
  <c r="J1348" i="6"/>
  <c r="I1348" i="6"/>
  <c r="J1347" i="6"/>
  <c r="I1347" i="6"/>
  <c r="J1346" i="6"/>
  <c r="I1346" i="6"/>
  <c r="J1345" i="6"/>
  <c r="I1345" i="6"/>
  <c r="J1344" i="6"/>
  <c r="I1344" i="6"/>
  <c r="J1343" i="6"/>
  <c r="I1343" i="6"/>
  <c r="J1342" i="6"/>
  <c r="I1342" i="6"/>
  <c r="J1341" i="6"/>
  <c r="I1341" i="6"/>
  <c r="J1340" i="6"/>
  <c r="I1340" i="6"/>
  <c r="J1339" i="6"/>
  <c r="I1339" i="6"/>
  <c r="J1338" i="6"/>
  <c r="I1338" i="6"/>
  <c r="J1337" i="6"/>
  <c r="I1337" i="6"/>
  <c r="J1336" i="6"/>
  <c r="I1336" i="6"/>
  <c r="J1335" i="6"/>
  <c r="I1335" i="6"/>
  <c r="J1334" i="6"/>
  <c r="I1334" i="6"/>
  <c r="J1333" i="6"/>
  <c r="I1333" i="6"/>
  <c r="J1332" i="6"/>
  <c r="I1332" i="6"/>
  <c r="J1331" i="6"/>
  <c r="I1331" i="6"/>
  <c r="J1330" i="6"/>
  <c r="I1330" i="6"/>
  <c r="J1329" i="6"/>
  <c r="I1329" i="6"/>
  <c r="J1328" i="6"/>
  <c r="I1328" i="6"/>
  <c r="J1327" i="6"/>
  <c r="I1327" i="6"/>
  <c r="J1326" i="6"/>
  <c r="I1326" i="6"/>
  <c r="J1325" i="6"/>
  <c r="I1325" i="6"/>
  <c r="J1324" i="6"/>
  <c r="I1324" i="6"/>
  <c r="J1323" i="6"/>
  <c r="I1323" i="6"/>
  <c r="J1322" i="6"/>
  <c r="I1322" i="6"/>
  <c r="J1321" i="6"/>
  <c r="I1321" i="6"/>
  <c r="J1320" i="6"/>
  <c r="I1320" i="6"/>
  <c r="J1319" i="6"/>
  <c r="I1319" i="6"/>
  <c r="J1318" i="6"/>
  <c r="I1318" i="6"/>
  <c r="J1317" i="6"/>
  <c r="I1317" i="6"/>
  <c r="J1316" i="6"/>
  <c r="I1316" i="6"/>
  <c r="J1315" i="6"/>
  <c r="I1315" i="6"/>
  <c r="J1314" i="6"/>
  <c r="I1314" i="6"/>
  <c r="J1313" i="6"/>
  <c r="I1313" i="6"/>
  <c r="J1312" i="6"/>
  <c r="I1312" i="6"/>
  <c r="J1311" i="6"/>
  <c r="I1311" i="6"/>
  <c r="J1310" i="6"/>
  <c r="I1310" i="6"/>
  <c r="J1309" i="6"/>
  <c r="I1309" i="6"/>
  <c r="J1308" i="6"/>
  <c r="I1308" i="6"/>
  <c r="J1307" i="6"/>
  <c r="I1307" i="6"/>
  <c r="J1306" i="6"/>
  <c r="I1306" i="6"/>
  <c r="J1305" i="6"/>
  <c r="I1305" i="6"/>
  <c r="J1304" i="6"/>
  <c r="I1304" i="6"/>
  <c r="J1303" i="6"/>
  <c r="I1303" i="6"/>
  <c r="J1302" i="6"/>
  <c r="I1302" i="6"/>
  <c r="J1301" i="6"/>
  <c r="I1301" i="6"/>
  <c r="J1300" i="6"/>
  <c r="I1300" i="6"/>
  <c r="J1299" i="6"/>
  <c r="I1299" i="6"/>
  <c r="J1298" i="6"/>
  <c r="I1298" i="6"/>
  <c r="J1297" i="6"/>
  <c r="I1297" i="6"/>
  <c r="J1296" i="6"/>
  <c r="I1296" i="6"/>
  <c r="J1295" i="6"/>
  <c r="I1295" i="6"/>
  <c r="J1294" i="6"/>
  <c r="I1294" i="6"/>
  <c r="J1293" i="6"/>
  <c r="I1293" i="6"/>
  <c r="J1292" i="6"/>
  <c r="I1292" i="6"/>
  <c r="J1291" i="6"/>
  <c r="I1291" i="6"/>
  <c r="J1290" i="6"/>
  <c r="I1290" i="6"/>
  <c r="J1289" i="6"/>
  <c r="I1289" i="6"/>
  <c r="J1288" i="6"/>
  <c r="I1288" i="6"/>
  <c r="J1287" i="6"/>
  <c r="I1287" i="6"/>
  <c r="J1286" i="6"/>
  <c r="I1286" i="6"/>
  <c r="J1285" i="6"/>
  <c r="I1285" i="6"/>
  <c r="J1284" i="6"/>
  <c r="I1284" i="6"/>
  <c r="J1283" i="6"/>
  <c r="I1283" i="6"/>
  <c r="J1282" i="6"/>
  <c r="I1282" i="6"/>
  <c r="J1281" i="6"/>
  <c r="I1281" i="6"/>
  <c r="J1280" i="6"/>
  <c r="I1280" i="6"/>
  <c r="J1279" i="6"/>
  <c r="I1279" i="6"/>
  <c r="J1278" i="6"/>
  <c r="I1278" i="6"/>
  <c r="J1277" i="6"/>
  <c r="I1277" i="6"/>
  <c r="J1276" i="6"/>
  <c r="I1276" i="6"/>
  <c r="J1275" i="6"/>
  <c r="I1275" i="6"/>
  <c r="J1274" i="6"/>
  <c r="I1274" i="6"/>
  <c r="J1273" i="6"/>
  <c r="I1273" i="6"/>
  <c r="J1272" i="6"/>
  <c r="I1272" i="6"/>
  <c r="J1271" i="6"/>
  <c r="I1271" i="6"/>
  <c r="J1270" i="6"/>
  <c r="I1270" i="6"/>
  <c r="J1269" i="6"/>
  <c r="I1269" i="6"/>
  <c r="J1268" i="6"/>
  <c r="I1268" i="6"/>
  <c r="J1267" i="6"/>
  <c r="I1267" i="6"/>
  <c r="J1266" i="6"/>
  <c r="I1266" i="6"/>
  <c r="J1265" i="6"/>
  <c r="I1265" i="6"/>
  <c r="J1264" i="6"/>
  <c r="I1264" i="6"/>
  <c r="J1263" i="6"/>
  <c r="I1263" i="6"/>
  <c r="J1262" i="6"/>
  <c r="I1262" i="6"/>
  <c r="J1261" i="6"/>
  <c r="I1261" i="6"/>
  <c r="J1260" i="6"/>
  <c r="I1260" i="6"/>
  <c r="J1259" i="6"/>
  <c r="I1259" i="6"/>
  <c r="J1258" i="6"/>
  <c r="I1258" i="6"/>
  <c r="J1257" i="6"/>
  <c r="I1257" i="6"/>
  <c r="J1256" i="6"/>
  <c r="I1256" i="6"/>
  <c r="J1255" i="6"/>
  <c r="I1255" i="6"/>
  <c r="J1254" i="6"/>
  <c r="I1254" i="6"/>
  <c r="J1253" i="6"/>
  <c r="I1253" i="6"/>
  <c r="J1252" i="6"/>
  <c r="I1252" i="6"/>
  <c r="J1251" i="6"/>
  <c r="I1251" i="6"/>
  <c r="J1250" i="6"/>
  <c r="I1250" i="6"/>
  <c r="J1249" i="6"/>
  <c r="I1249" i="6"/>
  <c r="J1248" i="6"/>
  <c r="I1248" i="6"/>
  <c r="J1247" i="6"/>
  <c r="I1247" i="6"/>
  <c r="J1246" i="6"/>
  <c r="I1246" i="6"/>
  <c r="J1245" i="6"/>
  <c r="I1245" i="6"/>
  <c r="J1244" i="6"/>
  <c r="I1244" i="6"/>
  <c r="J1243" i="6"/>
  <c r="I1243" i="6"/>
  <c r="J1242" i="6"/>
  <c r="I1242" i="6"/>
  <c r="J1241" i="6"/>
  <c r="I1241" i="6"/>
  <c r="J1240" i="6"/>
  <c r="I1240" i="6"/>
  <c r="J1239" i="6"/>
  <c r="I1239" i="6"/>
  <c r="J1238" i="6"/>
  <c r="I1238" i="6"/>
  <c r="J1237" i="6"/>
  <c r="I1237" i="6"/>
  <c r="J1236" i="6"/>
  <c r="I1236" i="6"/>
  <c r="J1235" i="6"/>
  <c r="I1235" i="6"/>
  <c r="J1234" i="6"/>
  <c r="I1234" i="6"/>
  <c r="J1233" i="6"/>
  <c r="I1233" i="6"/>
  <c r="J1232" i="6"/>
  <c r="I1232" i="6"/>
  <c r="J1231" i="6"/>
  <c r="I1231" i="6"/>
  <c r="J1230" i="6"/>
  <c r="I1230" i="6"/>
  <c r="J1229" i="6"/>
  <c r="I1229" i="6"/>
  <c r="J1228" i="6"/>
  <c r="I1228" i="6"/>
  <c r="J1227" i="6"/>
  <c r="I1227" i="6"/>
  <c r="J1226" i="6"/>
  <c r="I1226" i="6"/>
  <c r="J1225" i="6"/>
  <c r="I1225" i="6"/>
  <c r="J1224" i="6"/>
  <c r="I1224" i="6"/>
  <c r="J1223" i="6"/>
  <c r="I1223" i="6"/>
  <c r="J1222" i="6"/>
  <c r="I1222" i="6"/>
  <c r="J1221" i="6"/>
  <c r="I1221" i="6"/>
  <c r="J1220" i="6"/>
  <c r="I1220" i="6"/>
  <c r="J1219" i="6"/>
  <c r="I1219" i="6"/>
  <c r="J1218" i="6"/>
  <c r="I1218" i="6"/>
  <c r="J1217" i="6"/>
  <c r="I1217" i="6"/>
  <c r="J1216" i="6"/>
  <c r="I1216" i="6"/>
  <c r="J1215" i="6"/>
  <c r="I1215" i="6"/>
  <c r="J1214" i="6"/>
  <c r="I1214" i="6"/>
  <c r="J1213" i="6"/>
  <c r="I1213" i="6"/>
  <c r="J1212" i="6"/>
  <c r="I1212" i="6"/>
  <c r="J1211" i="6"/>
  <c r="I1211" i="6"/>
  <c r="J1210" i="6"/>
  <c r="I1210" i="6"/>
  <c r="J1209" i="6"/>
  <c r="I1209" i="6"/>
  <c r="J1208" i="6"/>
  <c r="I1208" i="6"/>
  <c r="J1207" i="6"/>
  <c r="I1207" i="6"/>
  <c r="J1206" i="6"/>
  <c r="I1206" i="6"/>
  <c r="J1205" i="6"/>
  <c r="I1205" i="6"/>
  <c r="J1204" i="6"/>
  <c r="I1204" i="6"/>
  <c r="J1203" i="6"/>
  <c r="I1203" i="6"/>
  <c r="J1202" i="6"/>
  <c r="I1202" i="6"/>
  <c r="J1201" i="6"/>
  <c r="I1201" i="6"/>
  <c r="J1200" i="6"/>
  <c r="I1200" i="6"/>
  <c r="J1199" i="6"/>
  <c r="I1199" i="6"/>
  <c r="J1198" i="6"/>
  <c r="I1198" i="6"/>
  <c r="J1197" i="6"/>
  <c r="I1197" i="6"/>
  <c r="J1196" i="6"/>
  <c r="I1196" i="6"/>
  <c r="J1195" i="6"/>
  <c r="I1195" i="6"/>
  <c r="J1194" i="6"/>
  <c r="I1194" i="6"/>
  <c r="J1193" i="6"/>
  <c r="I1193" i="6"/>
  <c r="J1192" i="6"/>
  <c r="I1192" i="6"/>
  <c r="J1191" i="6"/>
  <c r="I1191" i="6"/>
  <c r="J1190" i="6"/>
  <c r="I1190" i="6"/>
  <c r="J1189" i="6"/>
  <c r="I1189" i="6"/>
  <c r="J1188" i="6"/>
  <c r="I1188" i="6"/>
  <c r="J1187" i="6"/>
  <c r="I1187" i="6"/>
  <c r="J1186" i="6"/>
  <c r="I1186" i="6"/>
  <c r="J1185" i="6"/>
  <c r="I1185" i="6"/>
  <c r="J1184" i="6"/>
  <c r="I1184" i="6"/>
  <c r="J1183" i="6"/>
  <c r="I1183" i="6"/>
  <c r="J1182" i="6"/>
  <c r="I1182" i="6"/>
  <c r="J1181" i="6"/>
  <c r="I1181" i="6"/>
  <c r="J1180" i="6"/>
  <c r="I1180" i="6"/>
  <c r="J1179" i="6"/>
  <c r="I1179" i="6"/>
  <c r="J1178" i="6"/>
  <c r="I1178" i="6"/>
  <c r="J1177" i="6"/>
  <c r="I1177" i="6"/>
  <c r="J1176" i="6"/>
  <c r="I1176" i="6"/>
  <c r="J1175" i="6"/>
  <c r="I1175" i="6"/>
  <c r="J1174" i="6"/>
  <c r="I1174" i="6"/>
  <c r="J1173" i="6"/>
  <c r="I1173" i="6"/>
  <c r="J1172" i="6"/>
  <c r="I1172" i="6"/>
  <c r="J1171" i="6"/>
  <c r="I1171" i="6"/>
  <c r="J1170" i="6"/>
  <c r="I1170" i="6"/>
  <c r="J1169" i="6"/>
  <c r="I1169" i="6"/>
  <c r="J1168" i="6"/>
  <c r="I1168" i="6"/>
  <c r="J1167" i="6"/>
  <c r="I1167" i="6"/>
  <c r="J1166" i="6"/>
  <c r="I1166" i="6"/>
  <c r="J1165" i="6"/>
  <c r="I1165" i="6"/>
  <c r="J1164" i="6"/>
  <c r="I1164" i="6"/>
  <c r="J1163" i="6"/>
  <c r="I1163" i="6"/>
  <c r="J1162" i="6"/>
  <c r="I1162" i="6"/>
  <c r="J1161" i="6"/>
  <c r="I1161" i="6"/>
  <c r="J1160" i="6"/>
  <c r="I1160" i="6"/>
  <c r="J1159" i="6"/>
  <c r="I1159" i="6"/>
  <c r="J1158" i="6"/>
  <c r="I1158" i="6"/>
  <c r="J1157" i="6"/>
  <c r="I1157" i="6"/>
  <c r="J1156" i="6"/>
  <c r="I1156" i="6"/>
  <c r="J1155" i="6"/>
  <c r="I1155" i="6"/>
  <c r="J1154" i="6"/>
  <c r="I1154" i="6"/>
  <c r="J1153" i="6"/>
  <c r="I1153" i="6"/>
  <c r="J1152" i="6"/>
  <c r="I1152" i="6"/>
  <c r="J1151" i="6"/>
  <c r="I1151" i="6"/>
  <c r="J1150" i="6"/>
  <c r="I1150" i="6"/>
  <c r="J1149" i="6"/>
  <c r="I1149" i="6"/>
  <c r="J1148" i="6"/>
  <c r="I1148" i="6"/>
  <c r="J1147" i="6"/>
  <c r="I1147" i="6"/>
  <c r="J1146" i="6"/>
  <c r="I1146" i="6"/>
  <c r="J1145" i="6"/>
  <c r="I1145" i="6"/>
  <c r="J1144" i="6"/>
  <c r="I1144" i="6"/>
  <c r="J1143" i="6"/>
  <c r="I1143" i="6"/>
  <c r="J1142" i="6"/>
  <c r="I1142" i="6"/>
  <c r="J1141" i="6"/>
  <c r="I1141" i="6"/>
  <c r="J1140" i="6"/>
  <c r="I1140" i="6"/>
  <c r="J1139" i="6"/>
  <c r="I1139" i="6"/>
  <c r="J1138" i="6"/>
  <c r="I1138" i="6"/>
  <c r="J1137" i="6"/>
  <c r="I1137" i="6"/>
  <c r="J1136" i="6"/>
  <c r="I1136" i="6"/>
  <c r="J1135" i="6"/>
  <c r="I1135" i="6"/>
  <c r="J1134" i="6"/>
  <c r="I1134" i="6"/>
  <c r="J1133" i="6"/>
  <c r="I1133" i="6"/>
  <c r="J1132" i="6"/>
  <c r="I1132" i="6"/>
  <c r="J1131" i="6"/>
  <c r="I1131" i="6"/>
  <c r="J1130" i="6"/>
  <c r="I1130" i="6"/>
  <c r="J1129" i="6"/>
  <c r="I1129" i="6"/>
  <c r="J1128" i="6"/>
  <c r="I1128" i="6"/>
  <c r="J1127" i="6"/>
  <c r="I1127" i="6"/>
  <c r="J1126" i="6"/>
  <c r="I1126" i="6"/>
  <c r="J1125" i="6"/>
  <c r="I1125" i="6"/>
  <c r="J1124" i="6"/>
  <c r="I1124" i="6"/>
  <c r="J1123" i="6"/>
  <c r="I1123" i="6"/>
  <c r="J1122" i="6"/>
  <c r="I1122" i="6"/>
  <c r="J1121" i="6"/>
  <c r="I1121" i="6"/>
  <c r="J1120" i="6"/>
  <c r="I1120" i="6"/>
  <c r="J1119" i="6"/>
  <c r="I1119" i="6"/>
  <c r="J1118" i="6"/>
  <c r="I1118" i="6"/>
  <c r="J1117" i="6"/>
  <c r="I1117" i="6"/>
  <c r="J1116" i="6"/>
  <c r="I1116" i="6"/>
  <c r="J1115" i="6"/>
  <c r="I1115" i="6"/>
  <c r="J1114" i="6"/>
  <c r="I1114" i="6"/>
  <c r="J1113" i="6"/>
  <c r="I1113" i="6"/>
  <c r="J1112" i="6"/>
  <c r="I1112" i="6"/>
  <c r="J1111" i="6"/>
  <c r="I1111" i="6"/>
  <c r="J1110" i="6"/>
  <c r="I1110" i="6"/>
  <c r="J1109" i="6"/>
  <c r="I1109" i="6"/>
  <c r="J1108" i="6"/>
  <c r="I1108" i="6"/>
  <c r="J1107" i="6"/>
  <c r="I1107" i="6"/>
  <c r="J1106" i="6"/>
  <c r="I1106" i="6"/>
  <c r="J1105" i="6"/>
  <c r="I1105" i="6"/>
  <c r="J1104" i="6"/>
  <c r="I1104" i="6"/>
  <c r="J1103" i="6"/>
  <c r="I1103" i="6"/>
  <c r="J1102" i="6"/>
  <c r="I1102" i="6"/>
  <c r="J1101" i="6"/>
  <c r="I1101" i="6"/>
  <c r="J1100" i="6"/>
  <c r="I1100" i="6"/>
  <c r="J1099" i="6"/>
  <c r="I1099" i="6"/>
  <c r="J1098" i="6"/>
  <c r="I1098" i="6"/>
  <c r="J1097" i="6"/>
  <c r="I1097" i="6"/>
  <c r="J1096" i="6"/>
  <c r="I1096" i="6"/>
  <c r="J1095" i="6"/>
  <c r="I1095" i="6"/>
  <c r="J1094" i="6"/>
  <c r="I1094" i="6"/>
  <c r="J1093" i="6"/>
  <c r="I1093" i="6"/>
  <c r="J1092" i="6"/>
  <c r="I1092" i="6"/>
  <c r="J1091" i="6"/>
  <c r="I1091" i="6"/>
  <c r="J1090" i="6"/>
  <c r="I1090" i="6"/>
  <c r="J1089" i="6"/>
  <c r="I1089" i="6"/>
  <c r="J1088" i="6"/>
  <c r="I1088" i="6"/>
  <c r="J1087" i="6"/>
  <c r="I1087" i="6"/>
  <c r="J1086" i="6"/>
  <c r="I1086" i="6"/>
  <c r="J1085" i="6"/>
  <c r="I1085" i="6"/>
  <c r="J1084" i="6"/>
  <c r="I1084" i="6"/>
  <c r="J1083" i="6"/>
  <c r="I1083" i="6"/>
  <c r="J1082" i="6"/>
  <c r="I1082" i="6"/>
  <c r="J1081" i="6"/>
  <c r="I1081" i="6"/>
  <c r="J1080" i="6"/>
  <c r="I1080" i="6"/>
  <c r="J1079" i="6"/>
  <c r="I1079" i="6"/>
  <c r="J1078" i="6"/>
  <c r="I1078" i="6"/>
  <c r="J1077" i="6"/>
  <c r="I1077" i="6"/>
  <c r="J1076" i="6"/>
  <c r="I1076" i="6"/>
  <c r="J1075" i="6"/>
  <c r="I1075" i="6"/>
  <c r="J1074" i="6"/>
  <c r="I1074" i="6"/>
  <c r="J1073" i="6"/>
  <c r="I1073" i="6"/>
  <c r="J1072" i="6"/>
  <c r="I1072" i="6"/>
  <c r="J1071" i="6"/>
  <c r="I1071" i="6"/>
  <c r="J1070" i="6"/>
  <c r="I1070" i="6"/>
  <c r="J1069" i="6"/>
  <c r="I1069" i="6"/>
  <c r="J1068" i="6"/>
  <c r="I1068" i="6"/>
  <c r="J1067" i="6"/>
  <c r="I1067" i="6"/>
  <c r="J1066" i="6"/>
  <c r="I1066" i="6"/>
  <c r="J1065" i="6"/>
  <c r="I1065" i="6"/>
  <c r="J1064" i="6"/>
  <c r="I1064" i="6"/>
  <c r="J1063" i="6"/>
  <c r="I1063" i="6"/>
  <c r="J1062" i="6"/>
  <c r="I1062" i="6"/>
  <c r="J1061" i="6"/>
  <c r="I1061" i="6"/>
  <c r="J1060" i="6"/>
  <c r="I1060" i="6"/>
  <c r="J1059" i="6"/>
  <c r="I1059" i="6"/>
  <c r="J1058" i="6"/>
  <c r="I1058" i="6"/>
  <c r="J1057" i="6"/>
  <c r="I1057" i="6"/>
  <c r="J1056" i="6"/>
  <c r="I1056" i="6"/>
  <c r="J1055" i="6"/>
  <c r="I1055" i="6"/>
  <c r="J1054" i="6"/>
  <c r="I1054" i="6"/>
  <c r="J1053" i="6"/>
  <c r="I1053" i="6"/>
  <c r="J1052" i="6"/>
  <c r="I1052" i="6"/>
  <c r="J1051" i="6"/>
  <c r="I1051" i="6"/>
  <c r="J1050" i="6"/>
  <c r="I1050" i="6"/>
  <c r="J1049" i="6"/>
  <c r="I1049" i="6"/>
  <c r="J1048" i="6"/>
  <c r="I1048" i="6"/>
  <c r="J1047" i="6"/>
  <c r="I1047" i="6"/>
  <c r="J1046" i="6"/>
  <c r="I1046" i="6"/>
  <c r="J1045" i="6"/>
  <c r="I1045" i="6"/>
  <c r="J1044" i="6"/>
  <c r="I1044" i="6"/>
  <c r="J1043" i="6"/>
  <c r="I1043" i="6"/>
  <c r="J1042" i="6"/>
  <c r="I1042" i="6"/>
  <c r="J1041" i="6"/>
  <c r="I1041" i="6"/>
  <c r="J1040" i="6"/>
  <c r="I1040" i="6"/>
  <c r="J1039" i="6"/>
  <c r="I1039" i="6"/>
  <c r="J1038" i="6"/>
  <c r="I1038" i="6"/>
  <c r="J1037" i="6"/>
  <c r="I1037" i="6"/>
  <c r="J1036" i="6"/>
  <c r="I1036" i="6"/>
  <c r="J1035" i="6"/>
  <c r="I1035" i="6"/>
  <c r="J1034" i="6"/>
  <c r="I1034" i="6"/>
  <c r="J1033" i="6"/>
  <c r="I1033" i="6"/>
  <c r="J1032" i="6"/>
  <c r="I1032" i="6"/>
  <c r="J1031" i="6"/>
  <c r="I1031" i="6"/>
  <c r="J1030" i="6"/>
  <c r="I1030" i="6"/>
  <c r="J1029" i="6"/>
  <c r="I1029" i="6"/>
  <c r="J1028" i="6"/>
  <c r="I1028" i="6"/>
  <c r="J1027" i="6"/>
  <c r="I1027" i="6"/>
  <c r="J1026" i="6"/>
  <c r="I1026" i="6"/>
  <c r="J1025" i="6"/>
  <c r="I1025" i="6"/>
  <c r="J1024" i="6"/>
  <c r="I1024" i="6"/>
  <c r="J1023" i="6"/>
  <c r="I1023" i="6"/>
  <c r="J1022" i="6"/>
  <c r="I1022" i="6"/>
  <c r="J1021" i="6"/>
  <c r="I1021" i="6"/>
  <c r="J1020" i="6"/>
  <c r="I1020" i="6"/>
  <c r="J1019" i="6"/>
  <c r="I1019" i="6"/>
  <c r="J1018" i="6"/>
  <c r="I1018" i="6"/>
  <c r="J1017" i="6"/>
  <c r="I1017" i="6"/>
  <c r="J1016" i="6"/>
  <c r="I1016" i="6"/>
  <c r="J1015" i="6"/>
  <c r="I1015" i="6"/>
  <c r="J1014" i="6"/>
  <c r="I1014" i="6"/>
  <c r="J1013" i="6"/>
  <c r="I1013" i="6"/>
  <c r="J1012" i="6"/>
  <c r="I1012" i="6"/>
  <c r="J1011" i="6"/>
  <c r="I1011" i="6"/>
  <c r="J1010" i="6"/>
  <c r="I1010" i="6"/>
  <c r="J1009" i="6"/>
  <c r="I1009" i="6"/>
  <c r="K1008" i="6"/>
  <c r="J1008" i="6"/>
  <c r="I1008" i="6"/>
  <c r="J1007" i="6"/>
  <c r="I1007" i="6"/>
  <c r="J1006" i="6"/>
  <c r="I1006" i="6"/>
  <c r="J1005" i="6"/>
  <c r="I1005" i="6"/>
  <c r="J1004" i="6"/>
  <c r="I1004" i="6"/>
  <c r="J1003" i="6"/>
  <c r="I1003" i="6"/>
  <c r="J1002" i="6"/>
  <c r="I1002" i="6"/>
  <c r="J1001" i="6"/>
  <c r="I1001" i="6"/>
  <c r="J1000" i="6"/>
  <c r="I1000" i="6"/>
  <c r="J999" i="6"/>
  <c r="I999" i="6"/>
  <c r="J998" i="6"/>
  <c r="I998" i="6"/>
  <c r="J997" i="6"/>
  <c r="I997" i="6"/>
  <c r="J996" i="6"/>
  <c r="I996" i="6"/>
  <c r="J995" i="6"/>
  <c r="I995" i="6"/>
  <c r="J994" i="6"/>
  <c r="I994" i="6"/>
  <c r="J993" i="6"/>
  <c r="I993" i="6"/>
  <c r="J992" i="6"/>
  <c r="I992" i="6"/>
  <c r="J991" i="6"/>
  <c r="I991" i="6"/>
  <c r="J990" i="6"/>
  <c r="I990" i="6"/>
  <c r="J989" i="6"/>
  <c r="I989" i="6"/>
  <c r="J988" i="6"/>
  <c r="I988" i="6"/>
  <c r="J987" i="6"/>
  <c r="I987" i="6"/>
  <c r="J986" i="6"/>
  <c r="I986" i="6"/>
  <c r="J985" i="6"/>
  <c r="I985" i="6"/>
  <c r="J984" i="6"/>
  <c r="I984" i="6"/>
  <c r="J983" i="6"/>
  <c r="I983" i="6"/>
  <c r="J982" i="6"/>
  <c r="I982" i="6"/>
  <c r="K981" i="6"/>
  <c r="J981" i="6" s="1"/>
  <c r="J980" i="6"/>
  <c r="I980" i="6"/>
  <c r="J979" i="6"/>
  <c r="I979" i="6"/>
  <c r="J978" i="6"/>
  <c r="I978" i="6"/>
  <c r="J977" i="6"/>
  <c r="I977" i="6"/>
  <c r="J976" i="6"/>
  <c r="I976" i="6"/>
  <c r="J975" i="6"/>
  <c r="I975" i="6"/>
  <c r="J974" i="6"/>
  <c r="I974" i="6"/>
  <c r="J973" i="6"/>
  <c r="I973" i="6"/>
  <c r="J972" i="6"/>
  <c r="I972" i="6"/>
  <c r="J971" i="6"/>
  <c r="I971" i="6"/>
  <c r="J970" i="6"/>
  <c r="I970" i="6"/>
  <c r="J969" i="6"/>
  <c r="I969" i="6"/>
  <c r="J968" i="6"/>
  <c r="I968" i="6"/>
  <c r="J967" i="6"/>
  <c r="I967" i="6"/>
  <c r="J966" i="6"/>
  <c r="I966" i="6"/>
  <c r="J965" i="6"/>
  <c r="I965" i="6"/>
  <c r="J964" i="6"/>
  <c r="I964" i="6"/>
  <c r="J963" i="6"/>
  <c r="I963" i="6"/>
  <c r="J962" i="6"/>
  <c r="I962" i="6"/>
  <c r="J961" i="6"/>
  <c r="I961" i="6"/>
  <c r="J960" i="6"/>
  <c r="I960" i="6"/>
  <c r="J959" i="6"/>
  <c r="I959" i="6"/>
  <c r="J958" i="6"/>
  <c r="I958" i="6"/>
  <c r="J957" i="6"/>
  <c r="I957" i="6"/>
  <c r="J956" i="6"/>
  <c r="I956" i="6"/>
  <c r="J955" i="6"/>
  <c r="I955" i="6"/>
  <c r="J954" i="6"/>
  <c r="I954" i="6"/>
  <c r="J953" i="6"/>
  <c r="I953" i="6"/>
  <c r="J952" i="6"/>
  <c r="I952" i="6"/>
  <c r="J951" i="6"/>
  <c r="I951" i="6"/>
  <c r="J950" i="6"/>
  <c r="I950" i="6"/>
  <c r="J949" i="6"/>
  <c r="I949" i="6"/>
  <c r="J948" i="6"/>
  <c r="I948" i="6"/>
  <c r="J947" i="6"/>
  <c r="I947" i="6"/>
  <c r="J946" i="6"/>
  <c r="I946" i="6"/>
  <c r="J945" i="6"/>
  <c r="I945" i="6"/>
  <c r="J944" i="6"/>
  <c r="I944" i="6"/>
  <c r="J943" i="6"/>
  <c r="I943" i="6"/>
  <c r="J942" i="6"/>
  <c r="I942" i="6"/>
  <c r="J941" i="6"/>
  <c r="I941" i="6"/>
  <c r="J940" i="6"/>
  <c r="I940" i="6"/>
  <c r="J939" i="6"/>
  <c r="I939" i="6"/>
  <c r="J938" i="6"/>
  <c r="I938" i="6"/>
  <c r="J937" i="6"/>
  <c r="I937" i="6"/>
  <c r="J936" i="6"/>
  <c r="I936" i="6"/>
  <c r="J935" i="6"/>
  <c r="I935" i="6"/>
  <c r="J934" i="6"/>
  <c r="I934" i="6"/>
  <c r="J933" i="6"/>
  <c r="I933" i="6"/>
  <c r="J932" i="6"/>
  <c r="I932" i="6"/>
  <c r="J931" i="6"/>
  <c r="I931" i="6"/>
  <c r="J930" i="6"/>
  <c r="I930" i="6"/>
  <c r="J929" i="6"/>
  <c r="I929" i="6"/>
  <c r="J928" i="6"/>
  <c r="I928" i="6"/>
  <c r="J927" i="6"/>
  <c r="I927" i="6"/>
  <c r="J926" i="6"/>
  <c r="I926" i="6"/>
  <c r="J925" i="6"/>
  <c r="I925" i="6"/>
  <c r="J924" i="6"/>
  <c r="I924" i="6"/>
  <c r="J923" i="6"/>
  <c r="I923" i="6"/>
  <c r="J922" i="6"/>
  <c r="I922" i="6"/>
  <c r="J921" i="6"/>
  <c r="I921" i="6"/>
  <c r="J920" i="6"/>
  <c r="I920" i="6"/>
  <c r="J919" i="6"/>
  <c r="I919" i="6"/>
  <c r="J918" i="6"/>
  <c r="I918" i="6"/>
  <c r="J917" i="6"/>
  <c r="I917" i="6"/>
  <c r="J916" i="6"/>
  <c r="I916" i="6"/>
  <c r="J915" i="6"/>
  <c r="I915" i="6"/>
  <c r="J914" i="6"/>
  <c r="I914" i="6"/>
  <c r="J913" i="6"/>
  <c r="I913" i="6"/>
  <c r="J912" i="6"/>
  <c r="I912" i="6"/>
  <c r="J911" i="6"/>
  <c r="I911" i="6"/>
  <c r="J910" i="6"/>
  <c r="I910" i="6"/>
  <c r="J909" i="6"/>
  <c r="I909" i="6"/>
  <c r="J908" i="6"/>
  <c r="I908" i="6"/>
  <c r="J907" i="6"/>
  <c r="I907" i="6"/>
  <c r="J906" i="6"/>
  <c r="I906" i="6"/>
  <c r="J905" i="6"/>
  <c r="I905" i="6"/>
  <c r="J904" i="6"/>
  <c r="I904" i="6"/>
  <c r="J903" i="6"/>
  <c r="I903" i="6"/>
  <c r="J902" i="6"/>
  <c r="I902" i="6"/>
  <c r="J901" i="6"/>
  <c r="I901" i="6"/>
  <c r="J900" i="6"/>
  <c r="I900" i="6"/>
  <c r="J899" i="6"/>
  <c r="I899" i="6"/>
  <c r="J898" i="6"/>
  <c r="I898" i="6"/>
  <c r="J897" i="6"/>
  <c r="I897" i="6"/>
  <c r="J896" i="6"/>
  <c r="I896" i="6"/>
  <c r="J895" i="6"/>
  <c r="I895" i="6"/>
  <c r="J894" i="6"/>
  <c r="I894" i="6"/>
  <c r="J893" i="6"/>
  <c r="I893" i="6"/>
  <c r="J892" i="6"/>
  <c r="I892" i="6"/>
  <c r="J891" i="6"/>
  <c r="I891" i="6"/>
  <c r="J890" i="6"/>
  <c r="I890" i="6"/>
  <c r="J889" i="6"/>
  <c r="I889" i="6"/>
  <c r="J888" i="6"/>
  <c r="I888" i="6"/>
  <c r="J887" i="6"/>
  <c r="I887" i="6"/>
  <c r="J886" i="6"/>
  <c r="I886" i="6"/>
  <c r="J885" i="6"/>
  <c r="I885" i="6"/>
  <c r="J884" i="6"/>
  <c r="I884" i="6"/>
  <c r="J883" i="6"/>
  <c r="I883" i="6"/>
  <c r="J882" i="6"/>
  <c r="I882" i="6"/>
  <c r="J881" i="6"/>
  <c r="I881" i="6"/>
  <c r="J880" i="6"/>
  <c r="I880" i="6"/>
  <c r="J879" i="6"/>
  <c r="I879" i="6"/>
  <c r="J878" i="6"/>
  <c r="I878" i="6"/>
  <c r="J877" i="6"/>
  <c r="I877" i="6"/>
  <c r="J876" i="6"/>
  <c r="I876" i="6"/>
  <c r="J875" i="6"/>
  <c r="I875" i="6"/>
  <c r="J874" i="6"/>
  <c r="I874" i="6"/>
  <c r="J873" i="6"/>
  <c r="I873" i="6"/>
  <c r="J872" i="6"/>
  <c r="I872" i="6"/>
  <c r="J871" i="6"/>
  <c r="I871" i="6"/>
  <c r="J870" i="6"/>
  <c r="I870" i="6"/>
  <c r="J869" i="6"/>
  <c r="I869" i="6"/>
  <c r="J868" i="6"/>
  <c r="I868" i="6"/>
  <c r="J867" i="6"/>
  <c r="I867" i="6"/>
  <c r="J866" i="6"/>
  <c r="I866" i="6"/>
  <c r="J865" i="6"/>
  <c r="I865" i="6"/>
  <c r="J864" i="6"/>
  <c r="I864" i="6"/>
  <c r="J863" i="6"/>
  <c r="I863" i="6"/>
  <c r="J862" i="6"/>
  <c r="I862" i="6"/>
  <c r="J861" i="6"/>
  <c r="I861" i="6"/>
  <c r="J860" i="6"/>
  <c r="I860" i="6"/>
  <c r="J859" i="6"/>
  <c r="I859" i="6"/>
  <c r="J858" i="6"/>
  <c r="I858" i="6"/>
  <c r="J857" i="6"/>
  <c r="I857" i="6"/>
  <c r="J856" i="6"/>
  <c r="I856" i="6"/>
  <c r="J855" i="6"/>
  <c r="I855" i="6"/>
  <c r="J854" i="6"/>
  <c r="I854" i="6"/>
  <c r="J853" i="6"/>
  <c r="I853" i="6"/>
  <c r="J852" i="6"/>
  <c r="I852" i="6"/>
  <c r="J851" i="6"/>
  <c r="I851" i="6"/>
  <c r="K850" i="6"/>
  <c r="J850" i="6"/>
  <c r="I850" i="6"/>
  <c r="K849" i="6"/>
  <c r="J849" i="6" s="1"/>
  <c r="J848" i="6"/>
  <c r="I848" i="6"/>
  <c r="J847" i="6"/>
  <c r="I847" i="6"/>
  <c r="J846" i="6"/>
  <c r="I846" i="6"/>
  <c r="J845" i="6"/>
  <c r="I845" i="6"/>
  <c r="J844" i="6"/>
  <c r="I844" i="6"/>
  <c r="J843" i="6"/>
  <c r="I843" i="6"/>
  <c r="J842" i="6"/>
  <c r="I842" i="6"/>
  <c r="J841" i="6"/>
  <c r="I841" i="6"/>
  <c r="J840" i="6"/>
  <c r="I840" i="6"/>
  <c r="J839" i="6"/>
  <c r="I839" i="6"/>
  <c r="J838" i="6"/>
  <c r="I838" i="6"/>
  <c r="J837" i="6"/>
  <c r="I837" i="6"/>
  <c r="J836" i="6"/>
  <c r="I836" i="6"/>
  <c r="J835" i="6"/>
  <c r="I835" i="6"/>
  <c r="J834" i="6"/>
  <c r="I834" i="6"/>
  <c r="J833" i="6"/>
  <c r="I833" i="6"/>
  <c r="J832" i="6"/>
  <c r="I832" i="6"/>
  <c r="J831" i="6"/>
  <c r="I831" i="6"/>
  <c r="J830" i="6"/>
  <c r="I830" i="6"/>
  <c r="J829" i="6"/>
  <c r="I829" i="6"/>
  <c r="J828" i="6"/>
  <c r="I828" i="6"/>
  <c r="J827" i="6"/>
  <c r="I827" i="6"/>
  <c r="J826" i="6"/>
  <c r="I826" i="6"/>
  <c r="J825" i="6"/>
  <c r="I825" i="6"/>
  <c r="J824" i="6"/>
  <c r="I824" i="6"/>
  <c r="J823" i="6"/>
  <c r="I823" i="6"/>
  <c r="J822" i="6"/>
  <c r="I822" i="6"/>
  <c r="J821" i="6"/>
  <c r="I821" i="6"/>
  <c r="J820" i="6"/>
  <c r="I820" i="6"/>
  <c r="J819" i="6"/>
  <c r="I819" i="6"/>
  <c r="J818" i="6"/>
  <c r="I818" i="6"/>
  <c r="J817" i="6"/>
  <c r="I817" i="6"/>
  <c r="K816" i="6"/>
  <c r="I816" i="6" s="1"/>
  <c r="J816" i="6"/>
  <c r="J815" i="6"/>
  <c r="I815" i="6"/>
  <c r="J814" i="6"/>
  <c r="I814" i="6"/>
  <c r="J813" i="6"/>
  <c r="I813" i="6"/>
  <c r="J812" i="6"/>
  <c r="I812" i="6"/>
  <c r="J811" i="6"/>
  <c r="I811" i="6"/>
  <c r="J810" i="6"/>
  <c r="I810" i="6"/>
  <c r="J809" i="6"/>
  <c r="I809" i="6"/>
  <c r="J808" i="6"/>
  <c r="I808" i="6"/>
  <c r="J807" i="6"/>
  <c r="I807" i="6"/>
  <c r="J806" i="6"/>
  <c r="I806" i="6"/>
  <c r="J805" i="6"/>
  <c r="I805" i="6"/>
  <c r="J804" i="6"/>
  <c r="I804" i="6"/>
  <c r="J803" i="6"/>
  <c r="I803" i="6"/>
  <c r="J802" i="6"/>
  <c r="I802" i="6"/>
  <c r="J801" i="6"/>
  <c r="I801" i="6"/>
  <c r="J800" i="6"/>
  <c r="I800" i="6"/>
  <c r="J799" i="6"/>
  <c r="I799" i="6"/>
  <c r="J798" i="6"/>
  <c r="I798" i="6"/>
  <c r="J797" i="6"/>
  <c r="I797" i="6"/>
  <c r="J796" i="6"/>
  <c r="I796" i="6"/>
  <c r="J795" i="6"/>
  <c r="I795" i="6"/>
  <c r="J794" i="6"/>
  <c r="I794" i="6"/>
  <c r="J793" i="6"/>
  <c r="I793" i="6"/>
  <c r="J792" i="6"/>
  <c r="I792" i="6"/>
  <c r="J791" i="6"/>
  <c r="I791" i="6"/>
  <c r="J790" i="6"/>
  <c r="I790" i="6"/>
  <c r="J789" i="6"/>
  <c r="I789" i="6"/>
  <c r="J788" i="6"/>
  <c r="I788" i="6"/>
  <c r="J787" i="6"/>
  <c r="I787" i="6"/>
  <c r="J786" i="6"/>
  <c r="I786" i="6"/>
  <c r="J785" i="6"/>
  <c r="I785" i="6"/>
  <c r="J784" i="6"/>
  <c r="I784" i="6"/>
  <c r="K783" i="6"/>
  <c r="J783" i="6"/>
  <c r="I783" i="6"/>
  <c r="J782" i="6"/>
  <c r="I782" i="6"/>
  <c r="J781" i="6"/>
  <c r="I781" i="6"/>
  <c r="J780" i="6"/>
  <c r="I780" i="6"/>
  <c r="J779" i="6"/>
  <c r="I779" i="6"/>
  <c r="J778" i="6"/>
  <c r="I778" i="6"/>
  <c r="J777" i="6"/>
  <c r="I777" i="6"/>
  <c r="J776" i="6"/>
  <c r="I776" i="6"/>
  <c r="J775" i="6"/>
  <c r="I775" i="6"/>
  <c r="J774" i="6"/>
  <c r="I774" i="6"/>
  <c r="J773" i="6"/>
  <c r="I773" i="6"/>
  <c r="J772" i="6"/>
  <c r="I772" i="6"/>
  <c r="J771" i="6"/>
  <c r="I771" i="6"/>
  <c r="J770" i="6"/>
  <c r="I770" i="6"/>
  <c r="J769" i="6"/>
  <c r="I769" i="6"/>
  <c r="J768" i="6"/>
  <c r="I768" i="6"/>
  <c r="J767" i="6"/>
  <c r="I767" i="6"/>
  <c r="J766" i="6"/>
  <c r="I766" i="6"/>
  <c r="K765" i="6"/>
  <c r="J765" i="6"/>
  <c r="I765" i="6"/>
  <c r="J764" i="6"/>
  <c r="I764" i="6"/>
  <c r="J763" i="6"/>
  <c r="I763" i="6"/>
  <c r="J762" i="6"/>
  <c r="I762" i="6"/>
  <c r="J761" i="6"/>
  <c r="I761" i="6"/>
  <c r="J760" i="6"/>
  <c r="I760" i="6"/>
  <c r="J759" i="6"/>
  <c r="I759" i="6"/>
  <c r="J758" i="6"/>
  <c r="I758" i="6"/>
  <c r="J757" i="6"/>
  <c r="I757" i="6"/>
  <c r="J756" i="6"/>
  <c r="I756" i="6"/>
  <c r="J755" i="6"/>
  <c r="I755" i="6"/>
  <c r="J754" i="6"/>
  <c r="I754" i="6"/>
  <c r="J753" i="6"/>
  <c r="I753" i="6"/>
  <c r="J752" i="6"/>
  <c r="I752" i="6"/>
  <c r="J751" i="6"/>
  <c r="I751" i="6"/>
  <c r="J750" i="6"/>
  <c r="I750" i="6"/>
  <c r="J749" i="6"/>
  <c r="I749" i="6"/>
  <c r="J748" i="6"/>
  <c r="I748" i="6"/>
  <c r="J747" i="6"/>
  <c r="I747" i="6"/>
  <c r="J746" i="6"/>
  <c r="I746" i="6"/>
  <c r="J745" i="6"/>
  <c r="I745" i="6"/>
  <c r="J744" i="6"/>
  <c r="I744" i="6"/>
  <c r="J743" i="6"/>
  <c r="I743" i="6"/>
  <c r="J742" i="6"/>
  <c r="I742" i="6"/>
  <c r="J741" i="6"/>
  <c r="I741" i="6"/>
  <c r="J740" i="6"/>
  <c r="I740" i="6"/>
  <c r="J739" i="6"/>
  <c r="I739" i="6"/>
  <c r="J738" i="6"/>
  <c r="I738" i="6"/>
  <c r="J737" i="6"/>
  <c r="I737" i="6"/>
  <c r="J736" i="6"/>
  <c r="I736" i="6"/>
  <c r="J735" i="6"/>
  <c r="I735" i="6"/>
  <c r="J734" i="6"/>
  <c r="I734" i="6"/>
  <c r="J733" i="6"/>
  <c r="I733" i="6"/>
  <c r="J732" i="6"/>
  <c r="I732" i="6"/>
  <c r="J731" i="6"/>
  <c r="I731" i="6"/>
  <c r="J730" i="6"/>
  <c r="I730" i="6"/>
  <c r="J729" i="6"/>
  <c r="I729" i="6"/>
  <c r="J728" i="6"/>
  <c r="I728" i="6"/>
  <c r="J727" i="6"/>
  <c r="I727" i="6"/>
  <c r="J726" i="6"/>
  <c r="I726" i="6"/>
  <c r="J725" i="6"/>
  <c r="I725" i="6"/>
  <c r="J724" i="6"/>
  <c r="I724" i="6"/>
  <c r="J723" i="6"/>
  <c r="I723" i="6"/>
  <c r="J722" i="6"/>
  <c r="I722" i="6"/>
  <c r="J721" i="6"/>
  <c r="I721" i="6"/>
  <c r="J720" i="6"/>
  <c r="I720" i="6"/>
  <c r="J719" i="6"/>
  <c r="I719" i="6"/>
  <c r="J718" i="6"/>
  <c r="I718" i="6"/>
  <c r="J717" i="6"/>
  <c r="I717" i="6"/>
  <c r="J716" i="6"/>
  <c r="I716" i="6"/>
  <c r="J715" i="6"/>
  <c r="I715" i="6"/>
  <c r="J714" i="6"/>
  <c r="I714" i="6"/>
  <c r="J713" i="6"/>
  <c r="I713" i="6"/>
  <c r="J712" i="6"/>
  <c r="I712" i="6"/>
  <c r="J711" i="6"/>
  <c r="I711" i="6"/>
  <c r="J710" i="6"/>
  <c r="I710" i="6"/>
  <c r="J709" i="6"/>
  <c r="I709" i="6"/>
  <c r="J708" i="6"/>
  <c r="I708" i="6"/>
  <c r="J707" i="6"/>
  <c r="I707" i="6"/>
  <c r="J706" i="6"/>
  <c r="I706" i="6"/>
  <c r="J705" i="6"/>
  <c r="I705" i="6"/>
  <c r="J704" i="6"/>
  <c r="I704" i="6"/>
  <c r="J703" i="6"/>
  <c r="I703" i="6"/>
  <c r="J702" i="6"/>
  <c r="I702" i="6"/>
  <c r="J701" i="6"/>
  <c r="I701" i="6"/>
  <c r="J700" i="6"/>
  <c r="I700" i="6"/>
  <c r="J699" i="6"/>
  <c r="I699" i="6"/>
  <c r="J698" i="6"/>
  <c r="I698" i="6"/>
  <c r="J697" i="6"/>
  <c r="I697" i="6"/>
  <c r="J696" i="6"/>
  <c r="I696" i="6"/>
  <c r="J695" i="6"/>
  <c r="I695" i="6"/>
  <c r="J694" i="6"/>
  <c r="I694" i="6"/>
  <c r="J693" i="6"/>
  <c r="I693" i="6"/>
  <c r="J692" i="6"/>
  <c r="I692" i="6"/>
  <c r="J691" i="6"/>
  <c r="I691" i="6"/>
  <c r="J690" i="6"/>
  <c r="I690" i="6"/>
  <c r="J689" i="6"/>
  <c r="I689" i="6"/>
  <c r="J688" i="6"/>
  <c r="I688" i="6"/>
  <c r="J687" i="6"/>
  <c r="I687" i="6"/>
  <c r="J686" i="6"/>
  <c r="I686" i="6"/>
  <c r="J685" i="6"/>
  <c r="I685" i="6"/>
  <c r="J684" i="6"/>
  <c r="I684" i="6"/>
  <c r="J683" i="6"/>
  <c r="I683" i="6"/>
  <c r="J682" i="6"/>
  <c r="I682" i="6"/>
  <c r="J681" i="6"/>
  <c r="I681" i="6"/>
  <c r="J680" i="6"/>
  <c r="I680" i="6"/>
  <c r="J679" i="6"/>
  <c r="I679" i="6"/>
  <c r="J678" i="6"/>
  <c r="I678" i="6"/>
  <c r="J677" i="6"/>
  <c r="I677" i="6"/>
  <c r="J676" i="6"/>
  <c r="I676" i="6"/>
  <c r="J675" i="6"/>
  <c r="I675" i="6"/>
  <c r="J674" i="6"/>
  <c r="I674" i="6"/>
  <c r="J673" i="6"/>
  <c r="I673" i="6"/>
  <c r="J672" i="6"/>
  <c r="I672" i="6"/>
  <c r="J671" i="6"/>
  <c r="I671" i="6"/>
  <c r="J670" i="6"/>
  <c r="I670" i="6"/>
  <c r="J669" i="6"/>
  <c r="I669" i="6"/>
  <c r="J668" i="6"/>
  <c r="I668" i="6"/>
  <c r="J667" i="6"/>
  <c r="I667" i="6"/>
  <c r="J666" i="6"/>
  <c r="I666" i="6"/>
  <c r="J665" i="6"/>
  <c r="I665" i="6"/>
  <c r="J664" i="6"/>
  <c r="I664" i="6"/>
  <c r="J663" i="6"/>
  <c r="I663" i="6"/>
  <c r="J662" i="6"/>
  <c r="I662" i="6"/>
  <c r="J661" i="6"/>
  <c r="I661" i="6"/>
  <c r="J660" i="6"/>
  <c r="I660" i="6"/>
  <c r="J659" i="6"/>
  <c r="I659" i="6"/>
  <c r="J658" i="6"/>
  <c r="I658" i="6"/>
  <c r="J657" i="6"/>
  <c r="I657" i="6"/>
  <c r="J656" i="6"/>
  <c r="I656" i="6"/>
  <c r="J655" i="6"/>
  <c r="I655" i="6"/>
  <c r="J654" i="6"/>
  <c r="I654" i="6"/>
  <c r="J653" i="6"/>
  <c r="I653" i="6"/>
  <c r="J652" i="6"/>
  <c r="I652" i="6"/>
  <c r="J651" i="6"/>
  <c r="I651" i="6"/>
  <c r="J650" i="6"/>
  <c r="I650" i="6"/>
  <c r="J649" i="6"/>
  <c r="I649" i="6"/>
  <c r="J648" i="6"/>
  <c r="I648" i="6"/>
  <c r="J647" i="6"/>
  <c r="I647" i="6"/>
  <c r="J646" i="6"/>
  <c r="I646" i="6"/>
  <c r="J645" i="6"/>
  <c r="I645" i="6"/>
  <c r="J644" i="6"/>
  <c r="I644" i="6"/>
  <c r="J643" i="6"/>
  <c r="I643" i="6"/>
  <c r="J642" i="6"/>
  <c r="I642" i="6"/>
  <c r="J641" i="6"/>
  <c r="I641" i="6"/>
  <c r="J640" i="6"/>
  <c r="I640" i="6"/>
  <c r="J639" i="6"/>
  <c r="I639" i="6"/>
  <c r="J638" i="6"/>
  <c r="I638" i="6"/>
  <c r="J637" i="6"/>
  <c r="I637" i="6"/>
  <c r="J636" i="6"/>
  <c r="I636" i="6"/>
  <c r="J635" i="6"/>
  <c r="I635" i="6"/>
  <c r="J634" i="6"/>
  <c r="I634" i="6"/>
  <c r="J633" i="6"/>
  <c r="I633" i="6"/>
  <c r="J632" i="6"/>
  <c r="I632" i="6"/>
  <c r="J631" i="6"/>
  <c r="I631" i="6"/>
  <c r="J630" i="6"/>
  <c r="I630" i="6"/>
  <c r="J629" i="6"/>
  <c r="I629" i="6"/>
  <c r="J628" i="6"/>
  <c r="I628" i="6"/>
  <c r="J627" i="6"/>
  <c r="I627" i="6"/>
  <c r="J626" i="6"/>
  <c r="I626" i="6"/>
  <c r="J625" i="6"/>
  <c r="I625" i="6"/>
  <c r="J624" i="6"/>
  <c r="I624" i="6"/>
  <c r="J623" i="6"/>
  <c r="I623" i="6"/>
  <c r="J622" i="6"/>
  <c r="I622" i="6"/>
  <c r="J621" i="6"/>
  <c r="I621" i="6"/>
  <c r="J620" i="6"/>
  <c r="I620" i="6"/>
  <c r="J619" i="6"/>
  <c r="I619" i="6"/>
  <c r="J618" i="6"/>
  <c r="I618" i="6"/>
  <c r="J617" i="6"/>
  <c r="I617" i="6"/>
  <c r="J616" i="6"/>
  <c r="I616" i="6"/>
  <c r="J615" i="6"/>
  <c r="I615" i="6"/>
  <c r="J614" i="6"/>
  <c r="I614" i="6"/>
  <c r="J613" i="6"/>
  <c r="I613" i="6"/>
  <c r="J612" i="6"/>
  <c r="I612" i="6"/>
  <c r="J611" i="6"/>
  <c r="I611" i="6"/>
  <c r="J610" i="6"/>
  <c r="I610" i="6"/>
  <c r="J609" i="6"/>
  <c r="I609" i="6"/>
  <c r="K608" i="6"/>
  <c r="J608" i="6" s="1"/>
  <c r="I608" i="6"/>
  <c r="K607" i="6"/>
  <c r="J607" i="6"/>
  <c r="I607" i="6"/>
  <c r="K606" i="6"/>
  <c r="J606" i="6" s="1"/>
  <c r="K605" i="6"/>
  <c r="J605" i="6"/>
  <c r="I605" i="6"/>
  <c r="J604" i="6"/>
  <c r="I604" i="6"/>
  <c r="J603" i="6"/>
  <c r="I603" i="6"/>
  <c r="J602" i="6"/>
  <c r="I602" i="6"/>
  <c r="J601" i="6"/>
  <c r="I601" i="6"/>
  <c r="J600" i="6"/>
  <c r="I600" i="6"/>
  <c r="J599" i="6"/>
  <c r="I599" i="6"/>
  <c r="J598" i="6"/>
  <c r="I598" i="6"/>
  <c r="J597" i="6"/>
  <c r="I597" i="6"/>
  <c r="J596" i="6"/>
  <c r="I596" i="6"/>
  <c r="J595" i="6"/>
  <c r="I595" i="6"/>
  <c r="J594" i="6"/>
  <c r="I594" i="6"/>
  <c r="J593" i="6"/>
  <c r="I593" i="6"/>
  <c r="J592" i="6"/>
  <c r="I592" i="6"/>
  <c r="J591" i="6"/>
  <c r="I591" i="6"/>
  <c r="J590" i="6"/>
  <c r="I590" i="6"/>
  <c r="J589" i="6"/>
  <c r="I589" i="6"/>
  <c r="J588" i="6"/>
  <c r="I588" i="6"/>
  <c r="J587" i="6"/>
  <c r="I587" i="6"/>
  <c r="J586" i="6"/>
  <c r="I586" i="6"/>
  <c r="J585" i="6"/>
  <c r="I585" i="6"/>
  <c r="J584" i="6"/>
  <c r="I584" i="6"/>
  <c r="J583" i="6"/>
  <c r="I583" i="6"/>
  <c r="J582" i="6"/>
  <c r="I582" i="6"/>
  <c r="J581" i="6"/>
  <c r="I581" i="6"/>
  <c r="J580" i="6"/>
  <c r="I580" i="6"/>
  <c r="J579" i="6"/>
  <c r="I579" i="6"/>
  <c r="J578" i="6"/>
  <c r="I578" i="6"/>
  <c r="J577" i="6"/>
  <c r="I577" i="6"/>
  <c r="J576" i="6"/>
  <c r="I576" i="6"/>
  <c r="J575" i="6"/>
  <c r="I575" i="6"/>
  <c r="J574" i="6"/>
  <c r="I574" i="6"/>
  <c r="J573" i="6"/>
  <c r="I573" i="6"/>
  <c r="J572" i="6"/>
  <c r="I572" i="6"/>
  <c r="J571" i="6"/>
  <c r="I571" i="6"/>
  <c r="J570" i="6"/>
  <c r="I570" i="6"/>
  <c r="J569" i="6"/>
  <c r="I569" i="6"/>
  <c r="J568" i="6"/>
  <c r="I568" i="6"/>
  <c r="J567" i="6"/>
  <c r="I567" i="6"/>
  <c r="J566" i="6"/>
  <c r="I566" i="6"/>
  <c r="J565" i="6"/>
  <c r="I565" i="6"/>
  <c r="J564" i="6"/>
  <c r="I564" i="6"/>
  <c r="J563" i="6"/>
  <c r="I563" i="6"/>
  <c r="J562" i="6"/>
  <c r="I562" i="6"/>
  <c r="J561" i="6"/>
  <c r="I561" i="6"/>
  <c r="J560" i="6"/>
  <c r="I560" i="6"/>
  <c r="J559" i="6"/>
  <c r="I559" i="6"/>
  <c r="J558" i="6"/>
  <c r="I558" i="6"/>
  <c r="J557" i="6"/>
  <c r="I557" i="6"/>
  <c r="J556" i="6"/>
  <c r="I556" i="6"/>
  <c r="J555" i="6"/>
  <c r="I555" i="6"/>
  <c r="J554" i="6"/>
  <c r="I554" i="6"/>
  <c r="J553" i="6"/>
  <c r="I553" i="6"/>
  <c r="J552" i="6"/>
  <c r="I552" i="6"/>
  <c r="J551" i="6"/>
  <c r="I551" i="6"/>
  <c r="J550" i="6"/>
  <c r="I550" i="6"/>
  <c r="J549" i="6"/>
  <c r="I549" i="6"/>
  <c r="J548" i="6"/>
  <c r="I548" i="6"/>
  <c r="J547" i="6"/>
  <c r="I547" i="6"/>
  <c r="J546" i="6"/>
  <c r="I546" i="6"/>
  <c r="J545" i="6"/>
  <c r="I545" i="6"/>
  <c r="J544" i="6"/>
  <c r="I544" i="6"/>
  <c r="J543" i="6"/>
  <c r="I543" i="6"/>
  <c r="J542" i="6"/>
  <c r="I542" i="6"/>
  <c r="J541" i="6"/>
  <c r="I541" i="6"/>
  <c r="J540" i="6"/>
  <c r="I540" i="6"/>
  <c r="J539" i="6"/>
  <c r="I539" i="6"/>
  <c r="J538" i="6"/>
  <c r="I538" i="6"/>
  <c r="J537" i="6"/>
  <c r="I537" i="6"/>
  <c r="J536" i="6"/>
  <c r="I536" i="6"/>
  <c r="K535" i="6"/>
  <c r="J535" i="6" s="1"/>
  <c r="J534" i="6"/>
  <c r="I534" i="6"/>
  <c r="J533" i="6"/>
  <c r="I533" i="6"/>
  <c r="J532" i="6"/>
  <c r="I532" i="6"/>
  <c r="J531" i="6"/>
  <c r="I531" i="6"/>
  <c r="J530" i="6"/>
  <c r="I530" i="6"/>
  <c r="J529" i="6"/>
  <c r="I529" i="6"/>
  <c r="J528" i="6"/>
  <c r="I528" i="6"/>
  <c r="J527" i="6"/>
  <c r="I527" i="6"/>
  <c r="J526" i="6"/>
  <c r="I526" i="6"/>
  <c r="J525" i="6"/>
  <c r="I525" i="6"/>
  <c r="J524" i="6"/>
  <c r="I524" i="6"/>
  <c r="J523" i="6"/>
  <c r="I523" i="6"/>
  <c r="J522" i="6"/>
  <c r="I522" i="6"/>
  <c r="J521" i="6"/>
  <c r="I521" i="6"/>
  <c r="J520" i="6"/>
  <c r="I520" i="6"/>
  <c r="J519" i="6"/>
  <c r="I519" i="6"/>
  <c r="J518" i="6"/>
  <c r="I518" i="6"/>
  <c r="J517" i="6"/>
  <c r="I517" i="6"/>
  <c r="J516" i="6"/>
  <c r="I516" i="6"/>
  <c r="J515" i="6"/>
  <c r="I515" i="6"/>
  <c r="J514" i="6"/>
  <c r="I514" i="6"/>
  <c r="J513" i="6"/>
  <c r="I513" i="6"/>
  <c r="J512" i="6"/>
  <c r="I512" i="6"/>
  <c r="J511" i="6"/>
  <c r="I511" i="6"/>
  <c r="J510" i="6"/>
  <c r="I510" i="6"/>
  <c r="J509" i="6"/>
  <c r="I509" i="6"/>
  <c r="J508" i="6"/>
  <c r="I508" i="6"/>
  <c r="J507" i="6"/>
  <c r="I507" i="6"/>
  <c r="J506" i="6"/>
  <c r="I506" i="6"/>
  <c r="J505" i="6"/>
  <c r="I505" i="6"/>
  <c r="J504" i="6"/>
  <c r="I504" i="6"/>
  <c r="J503" i="6"/>
  <c r="I503" i="6"/>
  <c r="J502" i="6"/>
  <c r="I502" i="6"/>
  <c r="J501" i="6"/>
  <c r="I501" i="6"/>
  <c r="J500" i="6"/>
  <c r="I500" i="6"/>
  <c r="J499" i="6"/>
  <c r="I499" i="6"/>
  <c r="J498" i="6"/>
  <c r="I498" i="6"/>
  <c r="J497" i="6"/>
  <c r="I497" i="6"/>
  <c r="J496" i="6"/>
  <c r="I496" i="6"/>
  <c r="J495" i="6"/>
  <c r="I495" i="6"/>
  <c r="J494" i="6"/>
  <c r="I494" i="6"/>
  <c r="J493" i="6"/>
  <c r="I493" i="6"/>
  <c r="J492" i="6"/>
  <c r="I492" i="6"/>
  <c r="J491" i="6"/>
  <c r="I491" i="6"/>
  <c r="J490" i="6"/>
  <c r="I490" i="6"/>
  <c r="J489" i="6"/>
  <c r="I489" i="6"/>
  <c r="J488" i="6"/>
  <c r="I488" i="6"/>
  <c r="J487" i="6"/>
  <c r="I487" i="6"/>
  <c r="J486" i="6"/>
  <c r="I486" i="6"/>
  <c r="J485" i="6"/>
  <c r="I485" i="6"/>
  <c r="J484" i="6"/>
  <c r="I484" i="6"/>
  <c r="J483" i="6"/>
  <c r="I483" i="6"/>
  <c r="J482" i="6"/>
  <c r="I482" i="6"/>
  <c r="J481" i="6"/>
  <c r="I481" i="6"/>
  <c r="J480" i="6"/>
  <c r="I480" i="6"/>
  <c r="J479" i="6"/>
  <c r="I479" i="6"/>
  <c r="J478" i="6"/>
  <c r="I478" i="6"/>
  <c r="J477" i="6"/>
  <c r="I477" i="6"/>
  <c r="J476" i="6"/>
  <c r="I476" i="6"/>
  <c r="J475" i="6"/>
  <c r="I475" i="6"/>
  <c r="J474" i="6"/>
  <c r="I474" i="6"/>
  <c r="J473" i="6"/>
  <c r="I473" i="6"/>
  <c r="J472" i="6"/>
  <c r="I472" i="6"/>
  <c r="J471" i="6"/>
  <c r="I471" i="6"/>
  <c r="J470" i="6"/>
  <c r="I470" i="6"/>
  <c r="J469" i="6"/>
  <c r="I469" i="6"/>
  <c r="K468" i="6"/>
  <c r="J468" i="6"/>
  <c r="I468" i="6"/>
  <c r="J467" i="6"/>
  <c r="I467" i="6"/>
  <c r="J466" i="6"/>
  <c r="I466" i="6"/>
  <c r="J465" i="6"/>
  <c r="I465" i="6"/>
  <c r="J464" i="6"/>
  <c r="I464" i="6"/>
  <c r="J463" i="6"/>
  <c r="I463" i="6"/>
  <c r="J462" i="6"/>
  <c r="I462" i="6"/>
  <c r="J461" i="6"/>
  <c r="I461" i="6"/>
  <c r="J460" i="6"/>
  <c r="I460" i="6"/>
  <c r="J459" i="6"/>
  <c r="I459" i="6"/>
  <c r="J458" i="6"/>
  <c r="I458" i="6"/>
  <c r="J457" i="6"/>
  <c r="I457" i="6"/>
  <c r="J456" i="6"/>
  <c r="I456" i="6"/>
  <c r="J455" i="6"/>
  <c r="I455" i="6"/>
  <c r="J454" i="6"/>
  <c r="I454" i="6"/>
  <c r="J453" i="6"/>
  <c r="I453" i="6"/>
  <c r="J452" i="6"/>
  <c r="I452" i="6"/>
  <c r="J451" i="6"/>
  <c r="I451" i="6"/>
  <c r="J450" i="6"/>
  <c r="I450" i="6"/>
  <c r="J449" i="6"/>
  <c r="I449" i="6"/>
  <c r="J448" i="6"/>
  <c r="I448" i="6"/>
  <c r="J447" i="6"/>
  <c r="I447" i="6"/>
  <c r="J446" i="6"/>
  <c r="I446" i="6"/>
  <c r="J445" i="6"/>
  <c r="I445" i="6"/>
  <c r="J444" i="6"/>
  <c r="I444" i="6"/>
  <c r="J443" i="6"/>
  <c r="I443" i="6"/>
  <c r="J442" i="6"/>
  <c r="I442" i="6"/>
  <c r="J441" i="6"/>
  <c r="I441" i="6"/>
  <c r="J440" i="6"/>
  <c r="I440" i="6"/>
  <c r="J439" i="6"/>
  <c r="I439" i="6"/>
  <c r="J438" i="6"/>
  <c r="I438" i="6"/>
  <c r="J437" i="6"/>
  <c r="I437" i="6"/>
  <c r="J436" i="6"/>
  <c r="I436" i="6"/>
  <c r="J435" i="6"/>
  <c r="I435" i="6"/>
  <c r="J434" i="6"/>
  <c r="I434" i="6"/>
  <c r="J433" i="6"/>
  <c r="I433" i="6"/>
  <c r="J432" i="6"/>
  <c r="I432" i="6"/>
  <c r="J431" i="6"/>
  <c r="I431" i="6"/>
  <c r="J430" i="6"/>
  <c r="I430" i="6"/>
  <c r="J429" i="6"/>
  <c r="I429" i="6"/>
  <c r="J428" i="6"/>
  <c r="I428" i="6"/>
  <c r="J427" i="6"/>
  <c r="I427" i="6"/>
  <c r="J426" i="6"/>
  <c r="I426" i="6"/>
  <c r="J425" i="6"/>
  <c r="I425" i="6"/>
  <c r="J424" i="6"/>
  <c r="I424" i="6"/>
  <c r="J423" i="6"/>
  <c r="I423" i="6"/>
  <c r="J422" i="6"/>
  <c r="I422" i="6"/>
  <c r="J421" i="6"/>
  <c r="I421" i="6"/>
  <c r="J420" i="6"/>
  <c r="I420" i="6"/>
  <c r="J419" i="6"/>
  <c r="I419" i="6"/>
  <c r="J418" i="6"/>
  <c r="I418" i="6"/>
  <c r="J417" i="6"/>
  <c r="I417" i="6"/>
  <c r="J416" i="6"/>
  <c r="I416" i="6"/>
  <c r="J415" i="6"/>
  <c r="I415" i="6"/>
  <c r="J414" i="6"/>
  <c r="I414" i="6"/>
  <c r="J413" i="6"/>
  <c r="I413" i="6"/>
  <c r="J412" i="6"/>
  <c r="I412" i="6"/>
  <c r="J411" i="6"/>
  <c r="I411" i="6"/>
  <c r="J410" i="6"/>
  <c r="I410" i="6"/>
  <c r="J409" i="6"/>
  <c r="I409" i="6"/>
  <c r="J408" i="6"/>
  <c r="I408" i="6"/>
  <c r="J407" i="6"/>
  <c r="I407" i="6"/>
  <c r="J406" i="6"/>
  <c r="I406" i="6"/>
  <c r="J405" i="6"/>
  <c r="I405" i="6"/>
  <c r="J404" i="6"/>
  <c r="I404" i="6"/>
  <c r="J403" i="6"/>
  <c r="I403" i="6"/>
  <c r="J402" i="6"/>
  <c r="I402" i="6"/>
  <c r="J401" i="6"/>
  <c r="I401" i="6"/>
  <c r="J400" i="6"/>
  <c r="I400" i="6"/>
  <c r="J399" i="6"/>
  <c r="I399" i="6"/>
  <c r="J398" i="6"/>
  <c r="I398" i="6"/>
  <c r="J397" i="6"/>
  <c r="I397" i="6"/>
  <c r="J396" i="6"/>
  <c r="I396" i="6"/>
  <c r="J395" i="6"/>
  <c r="I395" i="6"/>
  <c r="J394" i="6"/>
  <c r="I394" i="6"/>
  <c r="J393" i="6"/>
  <c r="I393" i="6"/>
  <c r="J392" i="6"/>
  <c r="I392" i="6"/>
  <c r="J391" i="6"/>
  <c r="I391" i="6"/>
  <c r="J390" i="6"/>
  <c r="I390" i="6"/>
  <c r="J389" i="6"/>
  <c r="I389" i="6"/>
  <c r="J388" i="6"/>
  <c r="I388" i="6"/>
  <c r="J387" i="6"/>
  <c r="I387" i="6"/>
  <c r="J386" i="6"/>
  <c r="I386" i="6"/>
  <c r="J385" i="6"/>
  <c r="I385" i="6"/>
  <c r="J384" i="6"/>
  <c r="I384" i="6"/>
  <c r="J383" i="6"/>
  <c r="I383" i="6"/>
  <c r="J382" i="6"/>
  <c r="I382" i="6"/>
  <c r="J381" i="6"/>
  <c r="I381" i="6"/>
  <c r="J380" i="6"/>
  <c r="I380" i="6"/>
  <c r="J379" i="6"/>
  <c r="I379" i="6"/>
  <c r="J378" i="6"/>
  <c r="I378" i="6"/>
  <c r="J377" i="6"/>
  <c r="I377" i="6"/>
  <c r="J376" i="6"/>
  <c r="I376" i="6"/>
  <c r="J375" i="6"/>
  <c r="I375" i="6"/>
  <c r="J374" i="6"/>
  <c r="I374" i="6"/>
  <c r="J373" i="6"/>
  <c r="I373" i="6"/>
  <c r="J372" i="6"/>
  <c r="I372" i="6"/>
  <c r="J371" i="6"/>
  <c r="I371" i="6"/>
  <c r="J370" i="6"/>
  <c r="I370" i="6"/>
  <c r="J369" i="6"/>
  <c r="I369" i="6"/>
  <c r="J368" i="6"/>
  <c r="I368" i="6"/>
  <c r="J367" i="6"/>
  <c r="I367" i="6"/>
  <c r="J366" i="6"/>
  <c r="I366" i="6"/>
  <c r="J365" i="6"/>
  <c r="I365" i="6"/>
  <c r="J364" i="6"/>
  <c r="I364" i="6"/>
  <c r="J363" i="6"/>
  <c r="I363" i="6"/>
  <c r="J362" i="6"/>
  <c r="I362" i="6"/>
  <c r="J361" i="6"/>
  <c r="I361" i="6"/>
  <c r="J360" i="6"/>
  <c r="I360" i="6"/>
  <c r="J359" i="6"/>
  <c r="I359" i="6"/>
  <c r="J358" i="6"/>
  <c r="I358" i="6"/>
  <c r="J357" i="6"/>
  <c r="I357" i="6"/>
  <c r="J356" i="6"/>
  <c r="I356" i="6"/>
  <c r="J355" i="6"/>
  <c r="I355" i="6"/>
  <c r="J354" i="6"/>
  <c r="I354" i="6"/>
  <c r="J353" i="6"/>
  <c r="I353" i="6"/>
  <c r="J352" i="6"/>
  <c r="I352" i="6"/>
  <c r="J351" i="6"/>
  <c r="I351" i="6"/>
  <c r="J350" i="6"/>
  <c r="I350" i="6"/>
  <c r="J349" i="6"/>
  <c r="I349" i="6"/>
  <c r="J348" i="6"/>
  <c r="I348" i="6"/>
  <c r="J347" i="6"/>
  <c r="I347" i="6"/>
  <c r="J346" i="6"/>
  <c r="I346" i="6"/>
  <c r="J345" i="6"/>
  <c r="I345" i="6"/>
  <c r="J344" i="6"/>
  <c r="I344" i="6"/>
  <c r="J343" i="6"/>
  <c r="I343" i="6"/>
  <c r="J342" i="6"/>
  <c r="I342" i="6"/>
  <c r="J341" i="6"/>
  <c r="I341" i="6"/>
  <c r="J340" i="6"/>
  <c r="I340" i="6"/>
  <c r="J339" i="6"/>
  <c r="I339" i="6"/>
  <c r="J338" i="6"/>
  <c r="I338" i="6"/>
  <c r="J337" i="6"/>
  <c r="I337" i="6"/>
  <c r="J336" i="6"/>
  <c r="I336" i="6"/>
  <c r="J335" i="6"/>
  <c r="I335" i="6"/>
  <c r="J334" i="6"/>
  <c r="I334" i="6"/>
  <c r="J333" i="6"/>
  <c r="I333" i="6"/>
  <c r="J332" i="6"/>
  <c r="I332" i="6"/>
  <c r="J331" i="6"/>
  <c r="I331" i="6"/>
  <c r="J330" i="6"/>
  <c r="I330" i="6"/>
  <c r="J329" i="6"/>
  <c r="I329" i="6"/>
  <c r="J328" i="6"/>
  <c r="I328" i="6"/>
  <c r="J327" i="6"/>
  <c r="I327" i="6"/>
  <c r="J326" i="6"/>
  <c r="I326" i="6"/>
  <c r="J325" i="6"/>
  <c r="I325" i="6"/>
  <c r="J324" i="6"/>
  <c r="I324" i="6"/>
  <c r="J323" i="6"/>
  <c r="I323" i="6"/>
  <c r="J322" i="6"/>
  <c r="I322" i="6"/>
  <c r="J321" i="6"/>
  <c r="I321" i="6"/>
  <c r="J320" i="6"/>
  <c r="I320" i="6"/>
  <c r="J319" i="6"/>
  <c r="I319" i="6"/>
  <c r="J318" i="6"/>
  <c r="I318" i="6"/>
  <c r="J317" i="6"/>
  <c r="I317" i="6"/>
  <c r="J316" i="6"/>
  <c r="I316" i="6"/>
  <c r="J315" i="6"/>
  <c r="I315" i="6"/>
  <c r="J314" i="6"/>
  <c r="I314" i="6"/>
  <c r="J313" i="6"/>
  <c r="I313" i="6"/>
  <c r="J312" i="6"/>
  <c r="I312" i="6"/>
  <c r="J311" i="6"/>
  <c r="I311" i="6"/>
  <c r="J310" i="6"/>
  <c r="I310" i="6"/>
  <c r="J309" i="6"/>
  <c r="I309" i="6"/>
  <c r="J308" i="6"/>
  <c r="I308" i="6"/>
  <c r="J307" i="6"/>
  <c r="I307" i="6"/>
  <c r="J306" i="6"/>
  <c r="I306" i="6"/>
  <c r="J305" i="6"/>
  <c r="I305" i="6"/>
  <c r="J304" i="6"/>
  <c r="I304" i="6"/>
  <c r="J303" i="6"/>
  <c r="I303" i="6"/>
  <c r="J302" i="6"/>
  <c r="I302" i="6"/>
  <c r="J301" i="6"/>
  <c r="I301" i="6"/>
  <c r="J300" i="6"/>
  <c r="I300" i="6"/>
  <c r="J299" i="6"/>
  <c r="I299" i="6"/>
  <c r="J298" i="6"/>
  <c r="I298" i="6"/>
  <c r="J297" i="6"/>
  <c r="I297" i="6"/>
  <c r="J296" i="6"/>
  <c r="I296" i="6"/>
  <c r="J295" i="6"/>
  <c r="I295" i="6"/>
  <c r="J294" i="6"/>
  <c r="I294" i="6"/>
  <c r="J293" i="6"/>
  <c r="I293" i="6"/>
  <c r="J292" i="6"/>
  <c r="I292" i="6"/>
  <c r="J291" i="6"/>
  <c r="I291" i="6"/>
  <c r="J290" i="6"/>
  <c r="I290" i="6"/>
  <c r="J289" i="6"/>
  <c r="I289" i="6"/>
  <c r="J288" i="6"/>
  <c r="I288" i="6"/>
  <c r="J287" i="6"/>
  <c r="I287" i="6"/>
  <c r="J286" i="6"/>
  <c r="I286" i="6"/>
  <c r="J285" i="6"/>
  <c r="I285" i="6"/>
  <c r="J284" i="6"/>
  <c r="I284" i="6"/>
  <c r="J283" i="6"/>
  <c r="I283" i="6"/>
  <c r="J282" i="6"/>
  <c r="I282" i="6"/>
  <c r="J281" i="6"/>
  <c r="I281" i="6"/>
  <c r="J280" i="6"/>
  <c r="I280" i="6"/>
  <c r="J279" i="6"/>
  <c r="I279" i="6"/>
  <c r="J278" i="6"/>
  <c r="I278" i="6"/>
  <c r="J277" i="6"/>
  <c r="I277" i="6"/>
  <c r="J276" i="6"/>
  <c r="I276" i="6"/>
  <c r="J275" i="6"/>
  <c r="I275" i="6"/>
  <c r="J274" i="6"/>
  <c r="I274" i="6"/>
  <c r="J273" i="6"/>
  <c r="I273" i="6"/>
  <c r="J272" i="6"/>
  <c r="I272" i="6"/>
  <c r="J271" i="6"/>
  <c r="I271" i="6"/>
  <c r="J270" i="6"/>
  <c r="I270" i="6"/>
  <c r="J269" i="6"/>
  <c r="I269" i="6"/>
  <c r="J268" i="6"/>
  <c r="I268" i="6"/>
  <c r="J267" i="6"/>
  <c r="I267" i="6"/>
  <c r="J266" i="6"/>
  <c r="I266" i="6"/>
  <c r="J265" i="6"/>
  <c r="I265" i="6"/>
  <c r="J264" i="6"/>
  <c r="I264" i="6"/>
  <c r="J263" i="6"/>
  <c r="I263" i="6"/>
  <c r="J262" i="6"/>
  <c r="I262" i="6"/>
  <c r="J261" i="6"/>
  <c r="I261" i="6"/>
  <c r="J260" i="6"/>
  <c r="I260" i="6"/>
  <c r="J259" i="6"/>
  <c r="I259" i="6"/>
  <c r="J258" i="6"/>
  <c r="I258" i="6"/>
  <c r="J257" i="6"/>
  <c r="I257" i="6"/>
  <c r="J256" i="6"/>
  <c r="I256" i="6"/>
  <c r="J255" i="6"/>
  <c r="I255" i="6"/>
  <c r="J254" i="6"/>
  <c r="I254" i="6"/>
  <c r="J253" i="6"/>
  <c r="I253" i="6"/>
  <c r="J252" i="6"/>
  <c r="I252" i="6"/>
  <c r="J251" i="6"/>
  <c r="I251" i="6"/>
  <c r="J250" i="6"/>
  <c r="I250" i="6"/>
  <c r="J249" i="6"/>
  <c r="I249" i="6"/>
  <c r="J248" i="6"/>
  <c r="I248" i="6"/>
  <c r="J247" i="6"/>
  <c r="I247" i="6"/>
  <c r="J246" i="6"/>
  <c r="I246" i="6"/>
  <c r="J245" i="6"/>
  <c r="I245" i="6"/>
  <c r="J244" i="6"/>
  <c r="I244" i="6"/>
  <c r="J243" i="6"/>
  <c r="I243" i="6"/>
  <c r="J242" i="6"/>
  <c r="I242" i="6"/>
  <c r="J241" i="6"/>
  <c r="I241" i="6"/>
  <c r="J240" i="6"/>
  <c r="I240" i="6"/>
  <c r="J239" i="6"/>
  <c r="I239" i="6"/>
  <c r="J238" i="6"/>
  <c r="I238" i="6"/>
  <c r="J237" i="6"/>
  <c r="I237" i="6"/>
  <c r="J236" i="6"/>
  <c r="I236" i="6"/>
  <c r="J235" i="6"/>
  <c r="I235" i="6"/>
  <c r="J234" i="6"/>
  <c r="I234" i="6"/>
  <c r="J233" i="6"/>
  <c r="I233" i="6"/>
  <c r="J232" i="6"/>
  <c r="I232" i="6"/>
  <c r="J231" i="6"/>
  <c r="I231" i="6"/>
  <c r="J230" i="6"/>
  <c r="I230" i="6"/>
  <c r="J229" i="6"/>
  <c r="I229" i="6"/>
  <c r="J228" i="6"/>
  <c r="I228" i="6"/>
  <c r="J227" i="6"/>
  <c r="I227" i="6"/>
  <c r="J226" i="6"/>
  <c r="I226" i="6"/>
  <c r="J225" i="6"/>
  <c r="I225" i="6"/>
  <c r="J224" i="6"/>
  <c r="I224" i="6"/>
  <c r="K223" i="6"/>
  <c r="J223" i="6"/>
  <c r="I223" i="6"/>
  <c r="J222" i="6"/>
  <c r="I222" i="6"/>
  <c r="J221" i="6"/>
  <c r="I221" i="6"/>
  <c r="J220" i="6"/>
  <c r="I220" i="6"/>
  <c r="J219" i="6"/>
  <c r="I219" i="6"/>
  <c r="J218" i="6"/>
  <c r="I218" i="6"/>
  <c r="J217" i="6"/>
  <c r="I217" i="6"/>
  <c r="J216" i="6"/>
  <c r="I216" i="6"/>
  <c r="J215" i="6"/>
  <c r="I215" i="6"/>
  <c r="J214" i="6"/>
  <c r="I214" i="6"/>
  <c r="J213" i="6"/>
  <c r="I213" i="6"/>
  <c r="J212" i="6"/>
  <c r="I212" i="6"/>
  <c r="J211" i="6"/>
  <c r="I211" i="6"/>
  <c r="J210" i="6"/>
  <c r="I210" i="6"/>
  <c r="J209" i="6"/>
  <c r="I209" i="6"/>
  <c r="J208" i="6"/>
  <c r="I208" i="6"/>
  <c r="J207" i="6"/>
  <c r="I207" i="6"/>
  <c r="J206" i="6"/>
  <c r="I206" i="6"/>
  <c r="J205" i="6"/>
  <c r="I205" i="6"/>
  <c r="J204" i="6"/>
  <c r="I204" i="6"/>
  <c r="J203" i="6"/>
  <c r="I203" i="6"/>
  <c r="J202" i="6"/>
  <c r="I202" i="6"/>
  <c r="J201" i="6"/>
  <c r="I201" i="6"/>
  <c r="J200" i="6"/>
  <c r="I200" i="6"/>
  <c r="J199" i="6"/>
  <c r="I199" i="6"/>
  <c r="J198" i="6"/>
  <c r="I198" i="6"/>
  <c r="J197" i="6"/>
  <c r="I197" i="6"/>
  <c r="J196" i="6"/>
  <c r="I196" i="6"/>
  <c r="J195" i="6"/>
  <c r="I195" i="6"/>
  <c r="J194" i="6"/>
  <c r="I194" i="6"/>
  <c r="J193" i="6"/>
  <c r="I193" i="6"/>
  <c r="J192" i="6"/>
  <c r="I192" i="6"/>
  <c r="J191" i="6"/>
  <c r="I191" i="6"/>
  <c r="J190" i="6"/>
  <c r="I190" i="6"/>
  <c r="J189" i="6"/>
  <c r="I189" i="6"/>
  <c r="J188" i="6"/>
  <c r="I188" i="6"/>
  <c r="J187" i="6"/>
  <c r="I187" i="6"/>
  <c r="J186" i="6"/>
  <c r="I186" i="6"/>
  <c r="J185" i="6"/>
  <c r="I185" i="6"/>
  <c r="J184" i="6"/>
  <c r="I184" i="6"/>
  <c r="J183" i="6"/>
  <c r="I183" i="6"/>
  <c r="J182" i="6"/>
  <c r="I182" i="6"/>
  <c r="J181" i="6"/>
  <c r="I181" i="6"/>
  <c r="J180" i="6"/>
  <c r="I180" i="6"/>
  <c r="J179" i="6"/>
  <c r="I179" i="6"/>
  <c r="J178" i="6"/>
  <c r="I178" i="6"/>
  <c r="J177" i="6"/>
  <c r="I177" i="6"/>
  <c r="J176" i="6"/>
  <c r="I176" i="6"/>
  <c r="J175" i="6"/>
  <c r="I175" i="6"/>
  <c r="J174" i="6"/>
  <c r="I174" i="6"/>
  <c r="J173" i="6"/>
  <c r="I173" i="6"/>
  <c r="J172" i="6"/>
  <c r="I172" i="6"/>
  <c r="J171" i="6"/>
  <c r="I171" i="6"/>
  <c r="J170" i="6"/>
  <c r="I170" i="6"/>
  <c r="J169" i="6"/>
  <c r="I169" i="6"/>
  <c r="J168" i="6"/>
  <c r="I168" i="6"/>
  <c r="J167" i="6"/>
  <c r="I167" i="6"/>
  <c r="J166" i="6"/>
  <c r="I166" i="6"/>
  <c r="J165" i="6"/>
  <c r="I165" i="6"/>
  <c r="J164" i="6"/>
  <c r="I164" i="6"/>
  <c r="J163" i="6"/>
  <c r="I163" i="6"/>
  <c r="J162" i="6"/>
  <c r="I162" i="6"/>
  <c r="J161" i="6"/>
  <c r="I161" i="6"/>
  <c r="J160" i="6"/>
  <c r="I160" i="6"/>
  <c r="J159" i="6"/>
  <c r="I159" i="6"/>
  <c r="J158" i="6"/>
  <c r="I158" i="6"/>
  <c r="J157" i="6"/>
  <c r="I157" i="6"/>
  <c r="J156" i="6"/>
  <c r="I156" i="6"/>
  <c r="J155" i="6"/>
  <c r="I155" i="6"/>
  <c r="J154" i="6"/>
  <c r="I154" i="6"/>
  <c r="J153" i="6"/>
  <c r="I153" i="6"/>
  <c r="J152" i="6"/>
  <c r="I152" i="6"/>
  <c r="J151" i="6"/>
  <c r="I151" i="6"/>
  <c r="J150" i="6"/>
  <c r="I150" i="6"/>
  <c r="J149" i="6"/>
  <c r="I149" i="6"/>
  <c r="J148" i="6"/>
  <c r="I148" i="6"/>
  <c r="J147" i="6"/>
  <c r="I147" i="6"/>
  <c r="J146" i="6"/>
  <c r="I146" i="6"/>
  <c r="J145" i="6"/>
  <c r="I145" i="6"/>
  <c r="J144" i="6"/>
  <c r="I144" i="6"/>
  <c r="J143" i="6"/>
  <c r="I143" i="6"/>
  <c r="J142" i="6"/>
  <c r="I142" i="6"/>
  <c r="J141" i="6"/>
  <c r="I141" i="6"/>
  <c r="J140" i="6"/>
  <c r="I140" i="6"/>
  <c r="J139" i="6"/>
  <c r="I139" i="6"/>
  <c r="J138" i="6"/>
  <c r="I138" i="6"/>
  <c r="J137" i="6"/>
  <c r="I137" i="6"/>
  <c r="J136" i="6"/>
  <c r="I136" i="6"/>
  <c r="J135" i="6"/>
  <c r="I135" i="6"/>
  <c r="J134" i="6"/>
  <c r="I134" i="6"/>
  <c r="J133" i="6"/>
  <c r="I133" i="6"/>
  <c r="J132" i="6"/>
  <c r="I132" i="6"/>
  <c r="J131" i="6"/>
  <c r="I131" i="6"/>
  <c r="J130" i="6"/>
  <c r="I130" i="6"/>
  <c r="J129" i="6"/>
  <c r="I129" i="6"/>
  <c r="J128" i="6"/>
  <c r="I128" i="6"/>
  <c r="J127" i="6"/>
  <c r="I127" i="6"/>
  <c r="J126" i="6"/>
  <c r="I126" i="6"/>
  <c r="J125" i="6"/>
  <c r="I125" i="6"/>
  <c r="J124" i="6"/>
  <c r="I124" i="6"/>
  <c r="J123" i="6"/>
  <c r="I123" i="6"/>
  <c r="J122" i="6"/>
  <c r="I122" i="6"/>
  <c r="J121" i="6"/>
  <c r="I121" i="6"/>
  <c r="J120" i="6"/>
  <c r="I120" i="6"/>
  <c r="J119" i="6"/>
  <c r="I119" i="6"/>
  <c r="J118" i="6"/>
  <c r="I118" i="6"/>
  <c r="J117" i="6"/>
  <c r="I117" i="6"/>
  <c r="J116" i="6"/>
  <c r="I116" i="6"/>
  <c r="J115" i="6"/>
  <c r="I115" i="6"/>
  <c r="J114" i="6"/>
  <c r="I114" i="6"/>
  <c r="J113" i="6"/>
  <c r="I113" i="6"/>
  <c r="J112" i="6"/>
  <c r="I112" i="6"/>
  <c r="J111" i="6"/>
  <c r="I111" i="6"/>
  <c r="J110" i="6"/>
  <c r="I110" i="6"/>
  <c r="J109" i="6"/>
  <c r="I109" i="6"/>
  <c r="J108" i="6"/>
  <c r="I108" i="6"/>
  <c r="J107" i="6"/>
  <c r="I107" i="6"/>
  <c r="J106" i="6"/>
  <c r="I106" i="6"/>
  <c r="J105" i="6"/>
  <c r="I105" i="6"/>
  <c r="J104" i="6"/>
  <c r="I104" i="6"/>
  <c r="J103" i="6"/>
  <c r="I103" i="6"/>
  <c r="J102" i="6"/>
  <c r="I102" i="6"/>
  <c r="J101" i="6"/>
  <c r="I101" i="6"/>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J14" i="6"/>
  <c r="I14" i="6"/>
  <c r="J13" i="6"/>
  <c r="I13" i="6"/>
  <c r="J12" i="6"/>
  <c r="I12" i="6"/>
  <c r="J11" i="6"/>
  <c r="I11" i="6"/>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I535" i="6" l="1"/>
  <c r="I606" i="6"/>
  <c r="I849" i="6"/>
  <c r="I1627" i="6"/>
  <c r="I1696" i="6"/>
  <c r="I1700" i="6"/>
  <c r="I1704" i="6"/>
  <c r="I1708" i="6"/>
  <c r="I1712" i="6"/>
  <c r="I1535" i="6"/>
  <c r="I981" i="6"/>
  <c r="I1536" i="6"/>
  <c r="I1541" i="6"/>
  <c r="I1498" i="6"/>
  <c r="I1537" i="6"/>
  <c r="I1542" i="6"/>
  <c r="I1683" i="6"/>
  <c r="J37" i="5"/>
  <c r="J36" i="5"/>
  <c r="J35" i="5"/>
  <c r="J34" i="5"/>
  <c r="J33" i="5"/>
  <c r="J32" i="5"/>
  <c r="J31" i="5"/>
  <c r="J30" i="5"/>
  <c r="J29" i="5"/>
  <c r="J27" i="5"/>
  <c r="J26" i="5"/>
  <c r="J22" i="5"/>
  <c r="J20" i="5"/>
  <c r="J19" i="5"/>
  <c r="J17" i="5"/>
  <c r="J15" i="5"/>
  <c r="J14" i="5"/>
  <c r="J13" i="5"/>
  <c r="J11" i="5"/>
  <c r="J10" i="5"/>
  <c r="I201" i="2" l="1"/>
  <c r="H201" i="2"/>
  <c r="G201" i="2"/>
  <c r="F201" i="2"/>
  <c r="E201" i="2"/>
  <c r="D201" i="2"/>
  <c r="C201" i="2"/>
  <c r="B201" i="2"/>
  <c r="A201" i="2"/>
  <c r="I200" i="2"/>
  <c r="H200" i="2"/>
  <c r="G200" i="2"/>
  <c r="F200" i="2"/>
  <c r="E200" i="2"/>
  <c r="D200" i="2"/>
  <c r="C200" i="2"/>
  <c r="B200" i="2"/>
  <c r="A200" i="2"/>
  <c r="I199" i="2"/>
  <c r="H199" i="2"/>
  <c r="G199" i="2"/>
  <c r="F199" i="2"/>
  <c r="E199" i="2"/>
  <c r="D199" i="2"/>
  <c r="C199" i="2"/>
  <c r="B199" i="2"/>
  <c r="A199" i="2"/>
  <c r="I198" i="2"/>
  <c r="H198" i="2"/>
  <c r="G198" i="2"/>
  <c r="F198" i="2"/>
  <c r="E198" i="2"/>
  <c r="D198" i="2"/>
  <c r="C198" i="2"/>
  <c r="B198" i="2"/>
  <c r="A198" i="2"/>
  <c r="I197" i="2"/>
  <c r="H197" i="2"/>
  <c r="G197" i="2"/>
  <c r="F197" i="2"/>
  <c r="E197" i="2"/>
  <c r="D197" i="2"/>
  <c r="C197" i="2"/>
  <c r="B197" i="2"/>
  <c r="A197" i="2"/>
  <c r="I196" i="2"/>
  <c r="H196" i="2"/>
  <c r="G196" i="2"/>
  <c r="F196" i="2"/>
  <c r="E196" i="2"/>
  <c r="D196" i="2"/>
  <c r="C196" i="2"/>
  <c r="B196" i="2"/>
  <c r="A196" i="2"/>
  <c r="I195" i="2"/>
  <c r="H195" i="2"/>
  <c r="G195" i="2"/>
  <c r="F195" i="2"/>
  <c r="E195" i="2"/>
  <c r="D195" i="2"/>
  <c r="C195" i="2"/>
  <c r="B195" i="2"/>
  <c r="A195" i="2"/>
  <c r="I194" i="2"/>
  <c r="H194" i="2"/>
  <c r="G194" i="2"/>
  <c r="F194" i="2"/>
  <c r="E194" i="2"/>
  <c r="D194" i="2"/>
  <c r="C194" i="2"/>
  <c r="B194" i="2"/>
  <c r="A194" i="2"/>
  <c r="I193" i="2"/>
  <c r="H193" i="2"/>
  <c r="G193" i="2"/>
  <c r="F193" i="2"/>
  <c r="E193" i="2"/>
  <c r="D193" i="2"/>
  <c r="C193" i="2"/>
  <c r="B193" i="2"/>
  <c r="A193" i="2"/>
  <c r="I192" i="2"/>
  <c r="H192" i="2"/>
  <c r="G192" i="2"/>
  <c r="F192" i="2"/>
  <c r="E192" i="2"/>
  <c r="D192" i="2"/>
  <c r="C192" i="2"/>
  <c r="B192" i="2"/>
  <c r="A192" i="2"/>
  <c r="I191" i="2"/>
  <c r="H191" i="2"/>
  <c r="G191" i="2"/>
  <c r="F191" i="2"/>
  <c r="E191" i="2"/>
  <c r="D191" i="2"/>
  <c r="C191" i="2"/>
  <c r="B191" i="2"/>
  <c r="A191" i="2"/>
  <c r="I190" i="2"/>
  <c r="H190" i="2"/>
  <c r="G190" i="2"/>
  <c r="F190" i="2"/>
  <c r="E190" i="2"/>
  <c r="D190" i="2"/>
  <c r="C190" i="2"/>
  <c r="B190" i="2"/>
  <c r="A190" i="2"/>
  <c r="I189" i="2"/>
  <c r="H189" i="2"/>
  <c r="G189" i="2"/>
  <c r="F189" i="2"/>
  <c r="E189" i="2"/>
  <c r="D189" i="2"/>
  <c r="C189" i="2"/>
  <c r="B189" i="2"/>
  <c r="A189" i="2"/>
  <c r="I188" i="2"/>
  <c r="H188" i="2"/>
  <c r="G188" i="2"/>
  <c r="F188" i="2"/>
  <c r="E188" i="2"/>
  <c r="D188" i="2"/>
  <c r="C188" i="2"/>
  <c r="B188" i="2"/>
  <c r="A188" i="2"/>
  <c r="I187" i="2"/>
  <c r="H187" i="2"/>
  <c r="G187" i="2"/>
  <c r="F187" i="2"/>
  <c r="E187" i="2"/>
  <c r="D187" i="2"/>
  <c r="C187" i="2"/>
  <c r="B187" i="2"/>
  <c r="A187" i="2"/>
  <c r="I186" i="2"/>
  <c r="H186" i="2"/>
  <c r="G186" i="2"/>
  <c r="F186" i="2"/>
  <c r="E186" i="2"/>
  <c r="D186" i="2"/>
  <c r="C186" i="2"/>
  <c r="B186" i="2"/>
  <c r="A186" i="2"/>
  <c r="I185" i="2"/>
  <c r="H185" i="2"/>
  <c r="G185" i="2"/>
  <c r="F185" i="2"/>
  <c r="E185" i="2"/>
  <c r="D185" i="2"/>
  <c r="C185" i="2"/>
  <c r="B185" i="2"/>
  <c r="A185" i="2"/>
  <c r="I184" i="2"/>
  <c r="H184" i="2"/>
  <c r="G184" i="2"/>
  <c r="F184" i="2"/>
  <c r="E184" i="2"/>
  <c r="D184" i="2"/>
  <c r="C184" i="2"/>
  <c r="B184" i="2"/>
  <c r="A184" i="2"/>
  <c r="I183" i="2"/>
  <c r="H183" i="2"/>
  <c r="G183" i="2"/>
  <c r="F183" i="2"/>
  <c r="E183" i="2"/>
  <c r="D183" i="2"/>
  <c r="C183" i="2"/>
  <c r="B183" i="2"/>
  <c r="A183" i="2"/>
  <c r="I182" i="2"/>
  <c r="H182" i="2"/>
  <c r="G182" i="2"/>
  <c r="F182" i="2"/>
  <c r="E182" i="2"/>
  <c r="D182" i="2"/>
  <c r="C182" i="2"/>
  <c r="B182" i="2"/>
  <c r="A182" i="2"/>
  <c r="I181" i="2"/>
  <c r="H181" i="2"/>
  <c r="G181" i="2"/>
  <c r="F181" i="2"/>
  <c r="E181" i="2"/>
  <c r="D181" i="2"/>
  <c r="C181" i="2"/>
  <c r="B181" i="2"/>
  <c r="A181" i="2"/>
  <c r="I180" i="2"/>
  <c r="H180" i="2"/>
  <c r="G180" i="2"/>
  <c r="F180" i="2"/>
  <c r="E180" i="2"/>
  <c r="D180" i="2"/>
  <c r="C180" i="2"/>
  <c r="B180" i="2"/>
  <c r="A180" i="2"/>
  <c r="I179" i="2"/>
  <c r="H179" i="2"/>
  <c r="G179" i="2"/>
  <c r="F179" i="2"/>
  <c r="E179" i="2"/>
  <c r="D179" i="2"/>
  <c r="C179" i="2"/>
  <c r="B179" i="2"/>
  <c r="A179" i="2"/>
  <c r="I178" i="2"/>
  <c r="H178" i="2"/>
  <c r="G178" i="2"/>
  <c r="F178" i="2"/>
  <c r="E178" i="2"/>
  <c r="D178" i="2"/>
  <c r="C178" i="2"/>
  <c r="B178" i="2"/>
  <c r="A178" i="2"/>
  <c r="I177" i="2"/>
  <c r="H177" i="2"/>
  <c r="G177" i="2"/>
  <c r="F177" i="2"/>
  <c r="E177" i="2"/>
  <c r="D177" i="2"/>
  <c r="C177" i="2"/>
  <c r="B177" i="2"/>
  <c r="A177" i="2"/>
  <c r="I176" i="2"/>
  <c r="H176" i="2"/>
  <c r="G176" i="2"/>
  <c r="F176" i="2"/>
  <c r="E176" i="2"/>
  <c r="D176" i="2"/>
  <c r="C176" i="2"/>
  <c r="B176" i="2"/>
  <c r="A176" i="2"/>
  <c r="I175" i="2"/>
  <c r="H175" i="2"/>
  <c r="G175" i="2"/>
  <c r="F175" i="2"/>
  <c r="E175" i="2"/>
  <c r="D175" i="2"/>
  <c r="C175" i="2"/>
  <c r="B175" i="2"/>
  <c r="A175" i="2"/>
  <c r="I174" i="2"/>
  <c r="H174" i="2"/>
  <c r="G174" i="2"/>
  <c r="F174" i="2"/>
  <c r="E174" i="2"/>
  <c r="D174" i="2"/>
  <c r="C174" i="2"/>
  <c r="B174" i="2"/>
  <c r="A174" i="2"/>
  <c r="I173" i="2"/>
  <c r="H173" i="2"/>
  <c r="G173" i="2"/>
  <c r="F173" i="2"/>
  <c r="E173" i="2"/>
  <c r="D173" i="2"/>
  <c r="C173" i="2"/>
  <c r="B173" i="2"/>
  <c r="A173" i="2"/>
  <c r="I172" i="2"/>
  <c r="H172" i="2"/>
  <c r="G172" i="2"/>
  <c r="F172" i="2"/>
  <c r="E172" i="2"/>
  <c r="D172" i="2"/>
  <c r="C172" i="2"/>
  <c r="B172" i="2"/>
  <c r="A172" i="2"/>
  <c r="I171" i="2"/>
  <c r="H171" i="2"/>
  <c r="G171" i="2"/>
  <c r="F171" i="2"/>
  <c r="E171" i="2"/>
  <c r="D171" i="2"/>
  <c r="C171" i="2"/>
  <c r="B171" i="2"/>
  <c r="A171" i="2"/>
  <c r="I170" i="2"/>
  <c r="H170" i="2"/>
  <c r="G170" i="2"/>
  <c r="F170" i="2"/>
  <c r="E170" i="2"/>
  <c r="D170" i="2"/>
  <c r="C170" i="2"/>
  <c r="B170" i="2"/>
  <c r="A170" i="2"/>
  <c r="I169" i="2"/>
  <c r="H169" i="2"/>
  <c r="G169" i="2"/>
  <c r="F169" i="2"/>
  <c r="E169" i="2"/>
  <c r="D169" i="2"/>
  <c r="C169" i="2"/>
  <c r="B169" i="2"/>
  <c r="A169" i="2"/>
  <c r="I168" i="2"/>
  <c r="H168" i="2"/>
  <c r="G168" i="2"/>
  <c r="F168" i="2"/>
  <c r="E168" i="2"/>
  <c r="D168" i="2"/>
  <c r="C168" i="2"/>
  <c r="B168" i="2"/>
  <c r="A168" i="2"/>
  <c r="I167" i="2"/>
  <c r="H167" i="2"/>
  <c r="G167" i="2"/>
  <c r="F167" i="2"/>
  <c r="E167" i="2"/>
  <c r="D167" i="2"/>
  <c r="C167" i="2"/>
  <c r="B167" i="2"/>
  <c r="A167" i="2"/>
  <c r="I166" i="2"/>
  <c r="H166" i="2"/>
  <c r="G166" i="2"/>
  <c r="F166" i="2"/>
  <c r="E166" i="2"/>
  <c r="D166" i="2"/>
  <c r="C166" i="2"/>
  <c r="B166" i="2"/>
  <c r="A166" i="2"/>
  <c r="I165" i="2"/>
  <c r="H165" i="2"/>
  <c r="G165" i="2"/>
  <c r="F165" i="2"/>
  <c r="E165" i="2"/>
  <c r="D165" i="2"/>
  <c r="C165" i="2"/>
  <c r="B165" i="2"/>
  <c r="A165" i="2"/>
  <c r="I164" i="2"/>
  <c r="H164" i="2"/>
  <c r="G164" i="2"/>
  <c r="F164" i="2"/>
  <c r="E164" i="2"/>
  <c r="D164" i="2"/>
  <c r="C164" i="2"/>
  <c r="B164" i="2"/>
  <c r="A164" i="2"/>
  <c r="I163" i="2"/>
  <c r="H163" i="2"/>
  <c r="G163" i="2"/>
  <c r="F163" i="2"/>
  <c r="E163" i="2"/>
  <c r="D163" i="2"/>
  <c r="C163" i="2"/>
  <c r="B163" i="2"/>
  <c r="A163" i="2"/>
  <c r="I162" i="2"/>
  <c r="H162" i="2"/>
  <c r="G162" i="2"/>
  <c r="F162" i="2"/>
  <c r="E162" i="2"/>
  <c r="D162" i="2"/>
  <c r="C162" i="2"/>
  <c r="B162" i="2"/>
  <c r="A162" i="2"/>
  <c r="I161" i="2"/>
  <c r="H161" i="2"/>
  <c r="G161" i="2"/>
  <c r="F161" i="2"/>
  <c r="E161" i="2"/>
  <c r="D161" i="2"/>
  <c r="C161" i="2"/>
  <c r="B161" i="2"/>
  <c r="A161" i="2"/>
  <c r="I160" i="2"/>
  <c r="H160" i="2"/>
  <c r="G160" i="2"/>
  <c r="F160" i="2"/>
  <c r="E160" i="2"/>
  <c r="D160" i="2"/>
  <c r="C160" i="2"/>
  <c r="B160" i="2"/>
  <c r="A160" i="2"/>
  <c r="I159" i="2"/>
  <c r="H159" i="2"/>
  <c r="G159" i="2"/>
  <c r="F159" i="2"/>
  <c r="E159" i="2"/>
  <c r="D159" i="2"/>
  <c r="C159" i="2"/>
  <c r="B159" i="2"/>
  <c r="A159" i="2"/>
  <c r="I158" i="2"/>
  <c r="H158" i="2"/>
  <c r="G158" i="2"/>
  <c r="F158" i="2"/>
  <c r="E158" i="2"/>
  <c r="D158" i="2"/>
  <c r="C158" i="2"/>
  <c r="B158" i="2"/>
  <c r="A158" i="2"/>
  <c r="I157" i="2"/>
  <c r="H157" i="2"/>
  <c r="G157" i="2"/>
  <c r="F157" i="2"/>
  <c r="E157" i="2"/>
  <c r="D157" i="2"/>
  <c r="C157" i="2"/>
  <c r="B157" i="2"/>
  <c r="A157" i="2"/>
  <c r="I156" i="2"/>
  <c r="H156" i="2"/>
  <c r="G156" i="2"/>
  <c r="F156" i="2"/>
  <c r="E156" i="2"/>
  <c r="D156" i="2"/>
  <c r="C156" i="2"/>
  <c r="B156" i="2"/>
  <c r="A156" i="2"/>
  <c r="I155" i="2"/>
  <c r="H155" i="2"/>
  <c r="G155" i="2"/>
  <c r="F155" i="2"/>
  <c r="E155" i="2"/>
  <c r="D155" i="2"/>
  <c r="C155" i="2"/>
  <c r="B155" i="2"/>
  <c r="A155" i="2"/>
  <c r="I154" i="2"/>
  <c r="H154" i="2"/>
  <c r="G154" i="2"/>
  <c r="F154" i="2"/>
  <c r="E154" i="2"/>
  <c r="D154" i="2"/>
  <c r="C154" i="2"/>
  <c r="B154" i="2"/>
  <c r="A154" i="2"/>
  <c r="I153" i="2"/>
  <c r="H153" i="2"/>
  <c r="G153" i="2"/>
  <c r="F153" i="2"/>
  <c r="E153" i="2"/>
  <c r="D153" i="2"/>
  <c r="C153" i="2"/>
  <c r="B153" i="2"/>
  <c r="A153" i="2"/>
  <c r="I152" i="2"/>
  <c r="H152" i="2"/>
  <c r="G152" i="2"/>
  <c r="F152" i="2"/>
  <c r="E152" i="2"/>
  <c r="D152" i="2"/>
  <c r="C152" i="2"/>
  <c r="B152" i="2"/>
  <c r="A152" i="2"/>
  <c r="I151" i="2"/>
  <c r="H151" i="2"/>
  <c r="G151" i="2"/>
  <c r="F151" i="2"/>
  <c r="E151" i="2"/>
  <c r="D151" i="2"/>
  <c r="C151" i="2"/>
  <c r="B151" i="2"/>
  <c r="A151" i="2"/>
  <c r="I150" i="2"/>
  <c r="H150" i="2"/>
  <c r="G150" i="2"/>
  <c r="F150" i="2"/>
  <c r="E150" i="2"/>
  <c r="D150" i="2"/>
  <c r="C150" i="2"/>
  <c r="B150" i="2"/>
  <c r="A150" i="2"/>
  <c r="I149" i="2"/>
  <c r="H149" i="2"/>
  <c r="G149" i="2"/>
  <c r="F149" i="2"/>
  <c r="E149" i="2"/>
  <c r="D149" i="2"/>
  <c r="C149" i="2"/>
  <c r="B149" i="2"/>
  <c r="A149" i="2"/>
  <c r="I148" i="2"/>
  <c r="H148" i="2"/>
  <c r="G148" i="2"/>
  <c r="F148" i="2"/>
  <c r="E148" i="2"/>
  <c r="D148" i="2"/>
  <c r="C148" i="2"/>
  <c r="B148" i="2"/>
  <c r="A148" i="2"/>
  <c r="I147" i="2"/>
  <c r="H147" i="2"/>
  <c r="G147" i="2"/>
  <c r="F147" i="2"/>
  <c r="E147" i="2"/>
  <c r="D147" i="2"/>
  <c r="C147" i="2"/>
  <c r="B147" i="2"/>
  <c r="A147" i="2"/>
  <c r="I146" i="2"/>
  <c r="H146" i="2"/>
  <c r="G146" i="2"/>
  <c r="F146" i="2"/>
  <c r="E146" i="2"/>
  <c r="D146" i="2"/>
  <c r="C146" i="2"/>
  <c r="B146" i="2"/>
  <c r="A146" i="2"/>
  <c r="I145" i="2"/>
  <c r="H145" i="2"/>
  <c r="G145" i="2"/>
  <c r="F145" i="2"/>
  <c r="E145" i="2"/>
  <c r="D145" i="2"/>
  <c r="C145" i="2"/>
  <c r="B145" i="2"/>
  <c r="A145" i="2"/>
  <c r="I144" i="2"/>
  <c r="H144" i="2"/>
  <c r="G144" i="2"/>
  <c r="F144" i="2"/>
  <c r="E144" i="2"/>
  <c r="D144" i="2"/>
  <c r="C144" i="2"/>
  <c r="B144" i="2"/>
  <c r="A144" i="2"/>
  <c r="I143" i="2"/>
  <c r="H143" i="2"/>
  <c r="G143" i="2"/>
  <c r="F143" i="2"/>
  <c r="E143" i="2"/>
  <c r="D143" i="2"/>
  <c r="C143" i="2"/>
  <c r="B143" i="2"/>
  <c r="A143" i="2"/>
  <c r="I142" i="2"/>
  <c r="H142" i="2"/>
  <c r="G142" i="2"/>
  <c r="F142" i="2"/>
  <c r="E142" i="2"/>
  <c r="D142" i="2"/>
  <c r="C142" i="2"/>
  <c r="B142" i="2"/>
  <c r="A142" i="2"/>
  <c r="I141" i="2"/>
  <c r="H141" i="2"/>
  <c r="G141" i="2"/>
  <c r="F141" i="2"/>
  <c r="E141" i="2"/>
  <c r="D141" i="2"/>
  <c r="C141" i="2"/>
  <c r="B141" i="2"/>
  <c r="A141" i="2"/>
  <c r="I140" i="2"/>
  <c r="H140" i="2"/>
  <c r="G140" i="2"/>
  <c r="F140" i="2"/>
  <c r="E140" i="2"/>
  <c r="D140" i="2"/>
  <c r="C140" i="2"/>
  <c r="B140" i="2"/>
  <c r="A140" i="2"/>
  <c r="I139" i="2"/>
  <c r="H139" i="2"/>
  <c r="G139" i="2"/>
  <c r="F139" i="2"/>
  <c r="E139" i="2"/>
  <c r="D139" i="2"/>
  <c r="C139" i="2"/>
  <c r="B139" i="2"/>
  <c r="A139" i="2"/>
  <c r="I138" i="2"/>
  <c r="H138" i="2"/>
  <c r="G138" i="2"/>
  <c r="F138" i="2"/>
  <c r="E138" i="2"/>
  <c r="D138" i="2"/>
  <c r="C138" i="2"/>
  <c r="B138" i="2"/>
  <c r="A138" i="2"/>
  <c r="I137" i="2"/>
  <c r="H137" i="2"/>
  <c r="G137" i="2"/>
  <c r="F137" i="2"/>
  <c r="E137" i="2"/>
  <c r="D137" i="2"/>
  <c r="C137" i="2"/>
  <c r="B137" i="2"/>
  <c r="A137" i="2"/>
  <c r="I136" i="2"/>
  <c r="H136" i="2"/>
  <c r="G136" i="2"/>
  <c r="F136" i="2"/>
  <c r="E136" i="2"/>
  <c r="D136" i="2"/>
  <c r="C136" i="2"/>
  <c r="B136" i="2"/>
  <c r="A136" i="2"/>
  <c r="I135" i="2"/>
  <c r="H135" i="2"/>
  <c r="G135" i="2"/>
  <c r="F135" i="2"/>
  <c r="E135" i="2"/>
  <c r="D135" i="2"/>
  <c r="C135" i="2"/>
  <c r="B135" i="2"/>
  <c r="A135" i="2"/>
  <c r="I134" i="2"/>
  <c r="H134" i="2"/>
  <c r="G134" i="2"/>
  <c r="F134" i="2"/>
  <c r="E134" i="2"/>
  <c r="D134" i="2"/>
  <c r="C134" i="2"/>
  <c r="B134" i="2"/>
  <c r="A134" i="2"/>
  <c r="I133" i="2"/>
  <c r="H133" i="2"/>
  <c r="G133" i="2"/>
  <c r="F133" i="2"/>
  <c r="E133" i="2"/>
  <c r="D133" i="2"/>
  <c r="C133" i="2"/>
  <c r="B133" i="2"/>
  <c r="A133" i="2"/>
  <c r="I132" i="2"/>
  <c r="H132" i="2"/>
  <c r="G132" i="2"/>
  <c r="F132" i="2"/>
  <c r="E132" i="2"/>
  <c r="D132" i="2"/>
  <c r="C132" i="2"/>
  <c r="B132" i="2"/>
  <c r="A132" i="2"/>
  <c r="I131" i="2"/>
  <c r="H131" i="2"/>
  <c r="G131" i="2"/>
  <c r="F131" i="2"/>
  <c r="E131" i="2"/>
  <c r="D131" i="2"/>
  <c r="C131" i="2"/>
  <c r="B131" i="2"/>
  <c r="A131" i="2"/>
  <c r="I130" i="2"/>
  <c r="H130" i="2"/>
  <c r="G130" i="2"/>
  <c r="F130" i="2"/>
  <c r="E130" i="2"/>
  <c r="D130" i="2"/>
  <c r="C130" i="2"/>
  <c r="B130" i="2"/>
  <c r="A130" i="2"/>
  <c r="I129" i="2"/>
  <c r="H129" i="2"/>
  <c r="G129" i="2"/>
  <c r="F129" i="2"/>
  <c r="E129" i="2"/>
  <c r="D129" i="2"/>
  <c r="C129" i="2"/>
  <c r="B129" i="2"/>
  <c r="A129" i="2"/>
  <c r="I128" i="2"/>
  <c r="H128" i="2"/>
  <c r="G128" i="2"/>
  <c r="F128" i="2"/>
  <c r="E128" i="2"/>
  <c r="D128" i="2"/>
  <c r="C128" i="2"/>
  <c r="B128" i="2"/>
  <c r="A128" i="2"/>
  <c r="I127" i="2"/>
  <c r="H127" i="2"/>
  <c r="G127" i="2"/>
  <c r="F127" i="2"/>
  <c r="E127" i="2"/>
  <c r="D127" i="2"/>
  <c r="C127" i="2"/>
  <c r="B127" i="2"/>
  <c r="A127" i="2"/>
  <c r="I126" i="2"/>
  <c r="H126" i="2"/>
  <c r="G126" i="2"/>
  <c r="F126" i="2"/>
  <c r="E126" i="2"/>
  <c r="D126" i="2"/>
  <c r="C126" i="2"/>
  <c r="B126" i="2"/>
  <c r="A126" i="2"/>
  <c r="I125" i="2"/>
  <c r="H125" i="2"/>
  <c r="G125" i="2"/>
  <c r="F125" i="2"/>
  <c r="E125" i="2"/>
  <c r="D125" i="2"/>
  <c r="C125" i="2"/>
  <c r="B125" i="2"/>
  <c r="A125" i="2"/>
  <c r="I124" i="2"/>
  <c r="H124" i="2"/>
  <c r="G124" i="2"/>
  <c r="F124" i="2"/>
  <c r="E124" i="2"/>
  <c r="D124" i="2"/>
  <c r="C124" i="2"/>
  <c r="B124" i="2"/>
  <c r="A124" i="2"/>
  <c r="I123" i="2"/>
  <c r="H123" i="2"/>
  <c r="G123" i="2"/>
  <c r="F123" i="2"/>
  <c r="E123" i="2"/>
  <c r="D123" i="2"/>
  <c r="C123" i="2"/>
  <c r="B123" i="2"/>
  <c r="A123" i="2"/>
  <c r="I122" i="2"/>
  <c r="H122" i="2"/>
  <c r="G122" i="2"/>
  <c r="F122" i="2"/>
  <c r="E122" i="2"/>
  <c r="D122" i="2"/>
  <c r="C122" i="2"/>
  <c r="B122" i="2"/>
  <c r="A122" i="2"/>
  <c r="I121" i="2"/>
  <c r="H121" i="2"/>
  <c r="G121" i="2"/>
  <c r="F121" i="2"/>
  <c r="E121" i="2"/>
  <c r="D121" i="2"/>
  <c r="C121" i="2"/>
  <c r="B121" i="2"/>
  <c r="A121" i="2"/>
  <c r="I120" i="2"/>
  <c r="H120" i="2"/>
  <c r="G120" i="2"/>
  <c r="F120" i="2"/>
  <c r="E120" i="2"/>
  <c r="D120" i="2"/>
  <c r="C120" i="2"/>
  <c r="B120" i="2"/>
  <c r="A120" i="2"/>
  <c r="I119" i="2"/>
  <c r="H119" i="2"/>
  <c r="G119" i="2"/>
  <c r="F119" i="2"/>
  <c r="E119" i="2"/>
  <c r="D119" i="2"/>
  <c r="C119" i="2"/>
  <c r="B119" i="2"/>
  <c r="A119" i="2"/>
  <c r="I118" i="2"/>
  <c r="H118" i="2"/>
  <c r="G118" i="2"/>
  <c r="F118" i="2"/>
  <c r="E118" i="2"/>
  <c r="D118" i="2"/>
  <c r="C118" i="2"/>
  <c r="B118" i="2"/>
  <c r="A118" i="2"/>
  <c r="I117" i="2"/>
  <c r="H117" i="2"/>
  <c r="G117" i="2"/>
  <c r="F117" i="2"/>
  <c r="E117" i="2"/>
  <c r="D117" i="2"/>
  <c r="C117" i="2"/>
  <c r="B117" i="2"/>
  <c r="A117" i="2"/>
  <c r="I116" i="2"/>
  <c r="H116" i="2"/>
  <c r="G116" i="2"/>
  <c r="F116" i="2"/>
  <c r="E116" i="2"/>
  <c r="D116" i="2"/>
  <c r="C116" i="2"/>
  <c r="B116" i="2"/>
  <c r="A116" i="2"/>
  <c r="I115" i="2"/>
  <c r="H115" i="2"/>
  <c r="G115" i="2"/>
  <c r="F115" i="2"/>
  <c r="E115" i="2"/>
  <c r="D115" i="2"/>
  <c r="C115" i="2"/>
  <c r="B115" i="2"/>
  <c r="A115" i="2"/>
  <c r="I114" i="2"/>
  <c r="H114" i="2"/>
  <c r="G114" i="2"/>
  <c r="F114" i="2"/>
  <c r="E114" i="2"/>
  <c r="D114" i="2"/>
  <c r="C114" i="2"/>
  <c r="B114" i="2"/>
  <c r="A114" i="2"/>
  <c r="I113" i="2"/>
  <c r="H113" i="2"/>
  <c r="G113" i="2"/>
  <c r="F113" i="2"/>
  <c r="E113" i="2"/>
  <c r="D113" i="2"/>
  <c r="C113" i="2"/>
  <c r="B113" i="2"/>
  <c r="A113" i="2"/>
  <c r="I112" i="2"/>
  <c r="H112" i="2"/>
  <c r="G112" i="2"/>
  <c r="F112" i="2"/>
  <c r="E112" i="2"/>
  <c r="D112" i="2"/>
  <c r="C112" i="2"/>
  <c r="B112" i="2"/>
  <c r="A112" i="2"/>
  <c r="I111" i="2"/>
  <c r="H111" i="2"/>
  <c r="G111" i="2"/>
  <c r="F111" i="2"/>
  <c r="E111" i="2"/>
  <c r="D111" i="2"/>
  <c r="C111" i="2"/>
  <c r="B111" i="2"/>
  <c r="A111" i="2"/>
  <c r="I110" i="2"/>
  <c r="H110" i="2"/>
  <c r="G110" i="2"/>
  <c r="F110" i="2"/>
  <c r="E110" i="2"/>
  <c r="D110" i="2"/>
  <c r="C110" i="2"/>
  <c r="B110" i="2"/>
  <c r="A110" i="2"/>
  <c r="I109" i="2"/>
  <c r="H109" i="2"/>
  <c r="G109" i="2"/>
  <c r="F109" i="2"/>
  <c r="E109" i="2"/>
  <c r="D109" i="2"/>
  <c r="C109" i="2"/>
  <c r="B109" i="2"/>
  <c r="A109" i="2"/>
  <c r="I108" i="2"/>
  <c r="H108" i="2"/>
  <c r="G108" i="2"/>
  <c r="F108" i="2"/>
  <c r="E108" i="2"/>
  <c r="D108" i="2"/>
  <c r="C108" i="2"/>
  <c r="B108" i="2"/>
  <c r="A108" i="2"/>
  <c r="I107" i="2"/>
  <c r="H107" i="2"/>
  <c r="G107" i="2"/>
  <c r="F107" i="2"/>
  <c r="E107" i="2"/>
  <c r="D107" i="2"/>
  <c r="C107" i="2"/>
  <c r="B107" i="2"/>
  <c r="A107" i="2"/>
  <c r="I106" i="2"/>
  <c r="H106" i="2"/>
  <c r="G106" i="2"/>
  <c r="F106" i="2"/>
  <c r="E106" i="2"/>
  <c r="D106" i="2"/>
  <c r="C106" i="2"/>
  <c r="B106" i="2"/>
  <c r="A106" i="2"/>
  <c r="I105" i="2"/>
  <c r="H105" i="2"/>
  <c r="G105" i="2"/>
  <c r="F105" i="2"/>
  <c r="E105" i="2"/>
  <c r="D105" i="2"/>
  <c r="C105" i="2"/>
  <c r="B105" i="2"/>
  <c r="A105" i="2"/>
  <c r="I104" i="2"/>
  <c r="H104" i="2"/>
  <c r="G104" i="2"/>
  <c r="F104" i="2"/>
  <c r="E104" i="2"/>
  <c r="D104" i="2"/>
  <c r="C104" i="2"/>
  <c r="B104" i="2"/>
  <c r="A104" i="2"/>
  <c r="I103" i="2"/>
  <c r="H103" i="2"/>
  <c r="G103" i="2"/>
  <c r="F103" i="2"/>
  <c r="E103" i="2"/>
  <c r="D103" i="2"/>
  <c r="C103" i="2"/>
  <c r="B103" i="2"/>
  <c r="A103" i="2"/>
  <c r="I102" i="2"/>
  <c r="H102" i="2"/>
  <c r="G102" i="2"/>
  <c r="F102" i="2"/>
  <c r="E102" i="2"/>
  <c r="D102" i="2"/>
  <c r="C102" i="2"/>
  <c r="B102" i="2"/>
  <c r="A102" i="2"/>
  <c r="I101" i="2"/>
  <c r="H101" i="2"/>
  <c r="G101" i="2"/>
  <c r="F101" i="2"/>
  <c r="E101" i="2"/>
  <c r="D101" i="2"/>
  <c r="C101" i="2"/>
  <c r="B101" i="2"/>
  <c r="A101" i="2"/>
  <c r="I100" i="2"/>
  <c r="H100" i="2"/>
  <c r="G100" i="2"/>
  <c r="F100" i="2"/>
  <c r="E100" i="2"/>
  <c r="D100" i="2"/>
  <c r="C100" i="2"/>
  <c r="B100" i="2"/>
  <c r="A100" i="2"/>
  <c r="I99" i="2"/>
  <c r="H99" i="2"/>
  <c r="G99" i="2"/>
  <c r="F99" i="2"/>
  <c r="E99" i="2"/>
  <c r="D99" i="2"/>
  <c r="C99" i="2"/>
  <c r="B99" i="2"/>
  <c r="A99" i="2"/>
  <c r="I98" i="2"/>
  <c r="H98" i="2"/>
  <c r="G98" i="2"/>
  <c r="F98" i="2"/>
  <c r="E98" i="2"/>
  <c r="D98" i="2"/>
  <c r="C98" i="2"/>
  <c r="B98" i="2"/>
  <c r="A98" i="2"/>
  <c r="I97" i="2"/>
  <c r="H97" i="2"/>
  <c r="G97" i="2"/>
  <c r="F97" i="2"/>
  <c r="E97" i="2"/>
  <c r="D97" i="2"/>
  <c r="C97" i="2"/>
  <c r="B97" i="2"/>
  <c r="A97" i="2"/>
  <c r="I96" i="2"/>
  <c r="H96" i="2"/>
  <c r="G96" i="2"/>
  <c r="F96" i="2"/>
  <c r="E96" i="2"/>
  <c r="D96" i="2"/>
  <c r="C96" i="2"/>
  <c r="B96" i="2"/>
  <c r="A96" i="2"/>
  <c r="I95" i="2"/>
  <c r="H95" i="2"/>
  <c r="G95" i="2"/>
  <c r="F95" i="2"/>
  <c r="E95" i="2"/>
  <c r="D95" i="2"/>
  <c r="C95" i="2"/>
  <c r="B95" i="2"/>
  <c r="A95" i="2"/>
  <c r="I94" i="2"/>
  <c r="H94" i="2"/>
  <c r="G94" i="2"/>
  <c r="F94" i="2"/>
  <c r="E94" i="2"/>
  <c r="D94" i="2"/>
  <c r="C94" i="2"/>
  <c r="B94" i="2"/>
  <c r="A94" i="2"/>
  <c r="I93" i="2"/>
  <c r="H93" i="2"/>
  <c r="G93" i="2"/>
  <c r="F93" i="2"/>
  <c r="E93" i="2"/>
  <c r="D93" i="2"/>
  <c r="C93" i="2"/>
  <c r="B93" i="2"/>
  <c r="A93" i="2"/>
  <c r="I92" i="2"/>
  <c r="H92" i="2"/>
  <c r="G92" i="2"/>
  <c r="F92" i="2"/>
  <c r="E92" i="2"/>
  <c r="D92" i="2"/>
  <c r="C92" i="2"/>
  <c r="B92" i="2"/>
  <c r="A92" i="2"/>
  <c r="I91" i="2"/>
  <c r="H91" i="2"/>
  <c r="G91" i="2"/>
  <c r="F91" i="2"/>
  <c r="E91" i="2"/>
  <c r="D91" i="2"/>
  <c r="C91" i="2"/>
  <c r="B91" i="2"/>
  <c r="A91" i="2"/>
  <c r="I90" i="2"/>
  <c r="H90" i="2"/>
  <c r="G90" i="2"/>
  <c r="F90" i="2"/>
  <c r="E90" i="2"/>
  <c r="D90" i="2"/>
  <c r="C90" i="2"/>
  <c r="B90" i="2"/>
  <c r="A90" i="2"/>
  <c r="I89" i="2"/>
  <c r="H89" i="2"/>
  <c r="G89" i="2"/>
  <c r="F89" i="2"/>
  <c r="E89" i="2"/>
  <c r="D89" i="2"/>
  <c r="C89" i="2"/>
  <c r="B89" i="2"/>
  <c r="A89" i="2"/>
  <c r="I88" i="2"/>
  <c r="H88" i="2"/>
  <c r="G88" i="2"/>
  <c r="F88" i="2"/>
  <c r="E88" i="2"/>
  <c r="D88" i="2"/>
  <c r="C88" i="2"/>
  <c r="B88" i="2"/>
  <c r="A88" i="2"/>
  <c r="I87" i="2"/>
  <c r="H87" i="2"/>
  <c r="G87" i="2"/>
  <c r="F87" i="2"/>
  <c r="E87" i="2"/>
  <c r="D87" i="2"/>
  <c r="C87" i="2"/>
  <c r="B87" i="2"/>
  <c r="A87" i="2"/>
  <c r="I86" i="2"/>
  <c r="H86" i="2"/>
  <c r="G86" i="2"/>
  <c r="F86" i="2"/>
  <c r="E86" i="2"/>
  <c r="D86" i="2"/>
  <c r="C86" i="2"/>
  <c r="B86" i="2"/>
  <c r="A86" i="2"/>
  <c r="I85" i="2"/>
  <c r="H85" i="2"/>
  <c r="G85" i="2"/>
  <c r="F85" i="2"/>
  <c r="E85" i="2"/>
  <c r="D85" i="2"/>
  <c r="C85" i="2"/>
  <c r="B85" i="2"/>
  <c r="A85" i="2"/>
  <c r="I84" i="2"/>
  <c r="H84" i="2"/>
  <c r="G84" i="2"/>
  <c r="F84" i="2"/>
  <c r="E84" i="2"/>
  <c r="D84" i="2"/>
  <c r="C84" i="2"/>
  <c r="B84" i="2"/>
  <c r="A84" i="2"/>
  <c r="I83" i="2"/>
  <c r="H83" i="2"/>
  <c r="G83" i="2"/>
  <c r="F83" i="2"/>
  <c r="E83" i="2"/>
  <c r="D83" i="2"/>
  <c r="C83" i="2"/>
  <c r="B83" i="2"/>
  <c r="A83" i="2"/>
  <c r="I82" i="2"/>
  <c r="H82" i="2"/>
  <c r="G82" i="2"/>
  <c r="F82" i="2"/>
  <c r="E82" i="2"/>
  <c r="D82" i="2"/>
  <c r="C82" i="2"/>
  <c r="B82" i="2"/>
  <c r="A82" i="2"/>
  <c r="I81" i="2"/>
  <c r="H81" i="2"/>
  <c r="G81" i="2"/>
  <c r="F81" i="2"/>
  <c r="E81" i="2"/>
  <c r="D81" i="2"/>
  <c r="C81" i="2"/>
  <c r="B81" i="2"/>
  <c r="A81" i="2"/>
  <c r="I80" i="2"/>
  <c r="H80" i="2"/>
  <c r="G80" i="2"/>
  <c r="F80" i="2"/>
  <c r="E80" i="2"/>
  <c r="D80" i="2"/>
  <c r="C80" i="2"/>
  <c r="B80" i="2"/>
  <c r="A80" i="2"/>
  <c r="I79" i="2"/>
  <c r="H79" i="2"/>
  <c r="G79" i="2"/>
  <c r="F79" i="2"/>
  <c r="E79" i="2"/>
  <c r="D79" i="2"/>
  <c r="C79" i="2"/>
  <c r="B79" i="2"/>
  <c r="A79" i="2"/>
  <c r="I78" i="2"/>
  <c r="H78" i="2"/>
  <c r="G78" i="2"/>
  <c r="F78" i="2"/>
  <c r="E78" i="2"/>
  <c r="D78" i="2"/>
  <c r="C78" i="2"/>
  <c r="B78" i="2"/>
  <c r="A78" i="2"/>
  <c r="I77" i="2"/>
  <c r="H77" i="2"/>
  <c r="G77" i="2"/>
  <c r="F77" i="2"/>
  <c r="E77" i="2"/>
  <c r="D77" i="2"/>
  <c r="C77" i="2"/>
  <c r="B77" i="2"/>
  <c r="A77" i="2"/>
  <c r="I76" i="2"/>
  <c r="H76" i="2"/>
  <c r="G76" i="2"/>
  <c r="F76" i="2"/>
  <c r="E76" i="2"/>
  <c r="D76" i="2"/>
  <c r="C76" i="2"/>
  <c r="B76" i="2"/>
  <c r="A76" i="2"/>
  <c r="I75" i="2"/>
  <c r="H75" i="2"/>
  <c r="G75" i="2"/>
  <c r="F75" i="2"/>
  <c r="E75" i="2"/>
  <c r="D75" i="2"/>
  <c r="C75" i="2"/>
  <c r="B75" i="2"/>
  <c r="A75" i="2"/>
  <c r="I74" i="2"/>
  <c r="H74" i="2"/>
  <c r="G74" i="2"/>
  <c r="F74" i="2"/>
  <c r="E74" i="2"/>
  <c r="D74" i="2"/>
  <c r="C74" i="2"/>
  <c r="B74" i="2"/>
  <c r="A74" i="2"/>
  <c r="I73" i="2"/>
  <c r="H73" i="2"/>
  <c r="G73" i="2"/>
  <c r="F73" i="2"/>
  <c r="E73" i="2"/>
  <c r="D73" i="2"/>
  <c r="C73" i="2"/>
  <c r="B73" i="2"/>
  <c r="A73" i="2"/>
  <c r="I72" i="2"/>
  <c r="H72" i="2"/>
  <c r="G72" i="2"/>
  <c r="F72" i="2"/>
  <c r="E72" i="2"/>
  <c r="D72" i="2"/>
  <c r="C72" i="2"/>
  <c r="B72" i="2"/>
  <c r="A72" i="2"/>
  <c r="I71" i="2"/>
  <c r="H71" i="2"/>
  <c r="G71" i="2"/>
  <c r="F71" i="2"/>
  <c r="E71" i="2"/>
  <c r="D71" i="2"/>
  <c r="C71" i="2"/>
  <c r="B71" i="2"/>
  <c r="A71" i="2"/>
  <c r="I70" i="2"/>
  <c r="H70" i="2"/>
  <c r="G70" i="2"/>
  <c r="F70" i="2"/>
  <c r="E70" i="2"/>
  <c r="D70" i="2"/>
  <c r="C70" i="2"/>
  <c r="B70" i="2"/>
  <c r="A70" i="2"/>
  <c r="I69" i="2"/>
  <c r="H69" i="2"/>
  <c r="G69" i="2"/>
  <c r="F69" i="2"/>
  <c r="E69" i="2"/>
  <c r="D69" i="2"/>
  <c r="C69" i="2"/>
  <c r="B69" i="2"/>
  <c r="A69" i="2"/>
  <c r="I68" i="2"/>
  <c r="H68" i="2"/>
  <c r="G68" i="2"/>
  <c r="F68" i="2"/>
  <c r="E68" i="2"/>
  <c r="D68" i="2"/>
  <c r="C68" i="2"/>
  <c r="B68" i="2"/>
  <c r="A68" i="2"/>
  <c r="I67" i="2"/>
  <c r="H67" i="2"/>
  <c r="G67" i="2"/>
  <c r="F67" i="2"/>
  <c r="E67" i="2"/>
  <c r="D67" i="2"/>
  <c r="C67" i="2"/>
  <c r="B67" i="2"/>
  <c r="A67" i="2"/>
  <c r="I66" i="2"/>
  <c r="H66" i="2"/>
  <c r="G66" i="2"/>
  <c r="F66" i="2"/>
  <c r="E66" i="2"/>
  <c r="D66" i="2"/>
  <c r="C66" i="2"/>
  <c r="B66" i="2"/>
  <c r="A66" i="2"/>
  <c r="I65" i="2"/>
  <c r="H65" i="2"/>
  <c r="G65" i="2"/>
  <c r="F65" i="2"/>
  <c r="E65" i="2"/>
  <c r="D65" i="2"/>
  <c r="C65" i="2"/>
  <c r="B65" i="2"/>
  <c r="A65" i="2"/>
  <c r="I64" i="2"/>
  <c r="H64" i="2"/>
  <c r="G64" i="2"/>
  <c r="F64" i="2"/>
  <c r="E64" i="2"/>
  <c r="D64" i="2"/>
  <c r="C64" i="2"/>
  <c r="B64" i="2"/>
  <c r="A64" i="2"/>
  <c r="I63" i="2"/>
  <c r="H63" i="2"/>
  <c r="G63" i="2"/>
  <c r="F63" i="2"/>
  <c r="E63" i="2"/>
  <c r="D63" i="2"/>
  <c r="C63" i="2"/>
  <c r="B63" i="2"/>
  <c r="A63" i="2"/>
  <c r="I62" i="2"/>
  <c r="H62" i="2"/>
  <c r="G62" i="2"/>
  <c r="F62" i="2"/>
  <c r="E62" i="2"/>
  <c r="D62" i="2"/>
  <c r="C62" i="2"/>
  <c r="B62" i="2"/>
  <c r="A62" i="2"/>
  <c r="I61" i="2"/>
  <c r="H61" i="2"/>
  <c r="G61" i="2"/>
  <c r="F61" i="2"/>
  <c r="E61" i="2"/>
  <c r="D61" i="2"/>
  <c r="C61" i="2"/>
  <c r="B61" i="2"/>
  <c r="A61" i="2"/>
  <c r="I60" i="2"/>
  <c r="H60" i="2"/>
  <c r="G60" i="2"/>
  <c r="F60" i="2"/>
  <c r="E60" i="2"/>
  <c r="D60" i="2"/>
  <c r="C60" i="2"/>
  <c r="B60" i="2"/>
  <c r="A60" i="2"/>
  <c r="I59" i="2"/>
  <c r="H59" i="2"/>
  <c r="G59" i="2"/>
  <c r="F59" i="2"/>
  <c r="E59" i="2"/>
  <c r="D59" i="2"/>
  <c r="C59" i="2"/>
  <c r="B59" i="2"/>
  <c r="A59" i="2"/>
  <c r="I58" i="2"/>
  <c r="H58" i="2"/>
  <c r="G58" i="2"/>
  <c r="F58" i="2"/>
  <c r="E58" i="2"/>
  <c r="D58" i="2"/>
  <c r="C58" i="2"/>
  <c r="B58" i="2"/>
  <c r="A58" i="2"/>
  <c r="I57" i="2"/>
  <c r="H57" i="2"/>
  <c r="G57" i="2"/>
  <c r="F57" i="2"/>
  <c r="E57" i="2"/>
  <c r="D57" i="2"/>
  <c r="C57" i="2"/>
  <c r="B57" i="2"/>
  <c r="A57" i="2"/>
  <c r="I56" i="2"/>
  <c r="H56" i="2"/>
  <c r="G56" i="2"/>
  <c r="F56" i="2"/>
  <c r="E56" i="2"/>
  <c r="D56" i="2"/>
  <c r="C56" i="2"/>
  <c r="B56" i="2"/>
  <c r="A56" i="2"/>
  <c r="I55" i="2"/>
  <c r="H55" i="2"/>
  <c r="G55" i="2"/>
  <c r="F55" i="2"/>
  <c r="E55" i="2"/>
  <c r="D55" i="2"/>
  <c r="C55" i="2"/>
  <c r="B55" i="2"/>
  <c r="A55" i="2"/>
  <c r="I54" i="2"/>
  <c r="H54" i="2"/>
  <c r="G54" i="2"/>
  <c r="F54" i="2"/>
  <c r="E54" i="2"/>
  <c r="D54" i="2"/>
  <c r="C54" i="2"/>
  <c r="B54" i="2"/>
  <c r="A54" i="2"/>
  <c r="I53" i="2"/>
  <c r="H53" i="2"/>
  <c r="G53" i="2"/>
  <c r="F53" i="2"/>
  <c r="E53" i="2"/>
  <c r="D53" i="2"/>
  <c r="C53" i="2"/>
  <c r="B53" i="2"/>
  <c r="A53" i="2"/>
  <c r="I52" i="2"/>
  <c r="H52" i="2"/>
  <c r="G52" i="2"/>
  <c r="F52" i="2"/>
  <c r="E52" i="2"/>
  <c r="D52" i="2"/>
  <c r="C52" i="2"/>
  <c r="B52" i="2"/>
  <c r="A52" i="2"/>
  <c r="I51" i="2"/>
  <c r="H51" i="2"/>
  <c r="G51" i="2"/>
  <c r="F51" i="2"/>
  <c r="E51" i="2"/>
  <c r="D51" i="2"/>
  <c r="C51" i="2"/>
  <c r="B51" i="2"/>
  <c r="A51" i="2"/>
  <c r="I50" i="2"/>
  <c r="H50" i="2"/>
  <c r="G50" i="2"/>
  <c r="F50" i="2"/>
  <c r="E50" i="2"/>
  <c r="D50" i="2"/>
  <c r="C50" i="2"/>
  <c r="B50" i="2"/>
  <c r="A50" i="2"/>
  <c r="I49" i="2"/>
  <c r="H49" i="2"/>
  <c r="G49" i="2"/>
  <c r="F49" i="2"/>
  <c r="E49" i="2"/>
  <c r="D49" i="2"/>
  <c r="C49" i="2"/>
  <c r="B49" i="2"/>
  <c r="A49" i="2"/>
  <c r="I48" i="2"/>
  <c r="H48" i="2"/>
  <c r="G48" i="2"/>
  <c r="F48" i="2"/>
  <c r="E48" i="2"/>
  <c r="D48" i="2"/>
  <c r="C48" i="2"/>
  <c r="B48" i="2"/>
  <c r="A48" i="2"/>
  <c r="I47" i="2"/>
  <c r="H47" i="2"/>
  <c r="G47" i="2"/>
  <c r="F47" i="2"/>
  <c r="E47" i="2"/>
  <c r="D47" i="2"/>
  <c r="C47" i="2"/>
  <c r="B47" i="2"/>
  <c r="A47" i="2"/>
  <c r="I46" i="2"/>
  <c r="H46" i="2"/>
  <c r="G46" i="2"/>
  <c r="F46" i="2"/>
  <c r="E46" i="2"/>
  <c r="D46" i="2"/>
  <c r="C46" i="2"/>
  <c r="B46" i="2"/>
  <c r="A46" i="2"/>
  <c r="I45" i="2"/>
  <c r="H45" i="2"/>
  <c r="G45" i="2"/>
  <c r="F45" i="2"/>
  <c r="E45" i="2"/>
  <c r="D45" i="2"/>
  <c r="C45" i="2"/>
  <c r="B45" i="2"/>
  <c r="A45" i="2"/>
  <c r="I44" i="2"/>
  <c r="H44" i="2"/>
  <c r="G44" i="2"/>
  <c r="F44" i="2"/>
  <c r="E44" i="2"/>
  <c r="D44" i="2"/>
  <c r="C44" i="2"/>
  <c r="B44" i="2"/>
  <c r="A44" i="2"/>
  <c r="I43" i="2"/>
  <c r="H43" i="2"/>
  <c r="G43" i="2"/>
  <c r="F43" i="2"/>
  <c r="E43" i="2"/>
  <c r="D43" i="2"/>
  <c r="C43" i="2"/>
  <c r="B43" i="2"/>
  <c r="A43" i="2"/>
  <c r="I42" i="2"/>
  <c r="H42" i="2"/>
  <c r="G42" i="2"/>
  <c r="F42" i="2"/>
  <c r="E42" i="2"/>
  <c r="D42" i="2"/>
  <c r="C42" i="2"/>
  <c r="B42" i="2"/>
  <c r="A42" i="2"/>
  <c r="I41" i="2"/>
  <c r="H41" i="2"/>
  <c r="G41" i="2"/>
  <c r="F41" i="2"/>
  <c r="E41" i="2"/>
  <c r="D41" i="2"/>
  <c r="C41" i="2"/>
  <c r="B41" i="2"/>
  <c r="A41" i="2"/>
  <c r="I40" i="2"/>
  <c r="H40" i="2"/>
  <c r="G40" i="2"/>
  <c r="F40" i="2"/>
  <c r="E40" i="2"/>
  <c r="D40" i="2"/>
  <c r="C40" i="2"/>
  <c r="B40" i="2"/>
  <c r="A40" i="2"/>
  <c r="I39" i="2"/>
  <c r="H39" i="2"/>
  <c r="G39" i="2"/>
  <c r="F39" i="2"/>
  <c r="E39" i="2"/>
  <c r="D39" i="2"/>
  <c r="C39" i="2"/>
  <c r="B39" i="2"/>
  <c r="A39" i="2"/>
  <c r="I38" i="2"/>
  <c r="H38" i="2"/>
  <c r="G38" i="2"/>
  <c r="F38" i="2"/>
  <c r="E38" i="2"/>
  <c r="D38" i="2"/>
  <c r="C38" i="2"/>
  <c r="B38" i="2"/>
  <c r="A38" i="2"/>
  <c r="I37" i="2"/>
  <c r="H37" i="2"/>
  <c r="G37" i="2"/>
  <c r="F37" i="2"/>
  <c r="E37" i="2"/>
  <c r="D37" i="2"/>
  <c r="C37" i="2"/>
  <c r="B37" i="2"/>
  <c r="A37" i="2"/>
  <c r="I36" i="2"/>
  <c r="H36" i="2"/>
  <c r="G36" i="2"/>
  <c r="F36" i="2"/>
  <c r="E36" i="2"/>
  <c r="D36" i="2"/>
  <c r="C36" i="2"/>
  <c r="B36" i="2"/>
  <c r="A36" i="2"/>
  <c r="I35" i="2"/>
  <c r="H35" i="2"/>
  <c r="G35" i="2"/>
  <c r="F35" i="2"/>
  <c r="E35" i="2"/>
  <c r="D35" i="2"/>
  <c r="C35" i="2"/>
  <c r="B35" i="2"/>
  <c r="A35" i="2"/>
  <c r="I34" i="2"/>
  <c r="H34" i="2"/>
  <c r="G34" i="2"/>
  <c r="F34" i="2"/>
  <c r="E34" i="2"/>
  <c r="D34" i="2"/>
  <c r="C34" i="2"/>
  <c r="B34" i="2"/>
  <c r="A34" i="2"/>
  <c r="I33" i="2"/>
  <c r="H33" i="2"/>
  <c r="G33" i="2"/>
  <c r="F33" i="2"/>
  <c r="E33" i="2"/>
  <c r="D33" i="2"/>
  <c r="C33" i="2"/>
  <c r="B33" i="2"/>
  <c r="A33" i="2"/>
  <c r="I32" i="2"/>
  <c r="H32" i="2"/>
  <c r="G32" i="2"/>
  <c r="F32" i="2"/>
  <c r="E32" i="2"/>
  <c r="D32" i="2"/>
  <c r="C32" i="2"/>
  <c r="B32" i="2"/>
  <c r="A32" i="2"/>
  <c r="I31" i="2"/>
  <c r="H31" i="2"/>
  <c r="G31" i="2"/>
  <c r="F31" i="2"/>
  <c r="E31" i="2"/>
  <c r="D31" i="2"/>
  <c r="C31" i="2"/>
  <c r="B31" i="2"/>
  <c r="A31" i="2"/>
  <c r="I30" i="2"/>
  <c r="H30" i="2"/>
  <c r="G30" i="2"/>
  <c r="F30" i="2"/>
  <c r="E30" i="2"/>
  <c r="D30" i="2"/>
  <c r="C30" i="2"/>
  <c r="B30" i="2"/>
  <c r="A30" i="2"/>
  <c r="I29" i="2"/>
  <c r="H29" i="2"/>
  <c r="G29" i="2"/>
  <c r="F29" i="2"/>
  <c r="E29" i="2"/>
  <c r="D29" i="2"/>
  <c r="C29" i="2"/>
  <c r="B29" i="2"/>
  <c r="A29" i="2"/>
  <c r="I28" i="2"/>
  <c r="H28" i="2"/>
  <c r="G28" i="2"/>
  <c r="F28" i="2"/>
  <c r="E28" i="2"/>
  <c r="D28" i="2"/>
  <c r="C28" i="2"/>
  <c r="B28" i="2"/>
  <c r="A28" i="2"/>
  <c r="I27" i="2"/>
  <c r="H27" i="2"/>
  <c r="G27" i="2"/>
  <c r="F27" i="2"/>
  <c r="E27" i="2"/>
  <c r="D27" i="2"/>
  <c r="C27" i="2"/>
  <c r="B27" i="2"/>
  <c r="A27" i="2"/>
  <c r="I26" i="2"/>
  <c r="H26" i="2"/>
  <c r="G26" i="2"/>
  <c r="F26" i="2"/>
  <c r="E26" i="2"/>
  <c r="D26" i="2"/>
  <c r="C26" i="2"/>
  <c r="B26" i="2"/>
  <c r="A26" i="2"/>
  <c r="I25" i="2"/>
  <c r="H25" i="2"/>
  <c r="G25" i="2"/>
  <c r="F25" i="2"/>
  <c r="E25" i="2"/>
  <c r="D25" i="2"/>
  <c r="C25" i="2"/>
  <c r="B25" i="2"/>
  <c r="A25" i="2"/>
  <c r="I24" i="2"/>
  <c r="H24" i="2"/>
  <c r="G24" i="2"/>
  <c r="F24" i="2"/>
  <c r="E24" i="2"/>
  <c r="D24" i="2"/>
  <c r="C24" i="2"/>
  <c r="B24" i="2"/>
  <c r="A24" i="2"/>
  <c r="I23" i="2"/>
  <c r="H23" i="2"/>
  <c r="G23" i="2"/>
  <c r="F23" i="2"/>
  <c r="E23" i="2"/>
  <c r="D23" i="2"/>
  <c r="C23" i="2"/>
  <c r="B23" i="2"/>
  <c r="A23" i="2"/>
  <c r="I22" i="2"/>
  <c r="H22" i="2"/>
  <c r="G22" i="2"/>
  <c r="F22" i="2"/>
  <c r="E22" i="2"/>
  <c r="D22" i="2"/>
  <c r="C22" i="2"/>
  <c r="B22" i="2"/>
  <c r="A22" i="2"/>
  <c r="I21" i="2"/>
  <c r="H21" i="2"/>
  <c r="G21" i="2"/>
  <c r="F21" i="2"/>
  <c r="E21" i="2"/>
  <c r="D21" i="2"/>
  <c r="C21" i="2"/>
  <c r="B21" i="2"/>
  <c r="A21" i="2"/>
  <c r="I20" i="2"/>
  <c r="H20" i="2"/>
  <c r="G20" i="2"/>
  <c r="F20" i="2"/>
  <c r="E20" i="2"/>
  <c r="D20" i="2"/>
  <c r="C20" i="2"/>
  <c r="B20" i="2"/>
  <c r="A20" i="2"/>
  <c r="I19" i="2"/>
  <c r="H19" i="2"/>
  <c r="G19" i="2"/>
  <c r="F19" i="2"/>
  <c r="E19" i="2"/>
  <c r="D19" i="2"/>
  <c r="C19" i="2"/>
  <c r="B19" i="2"/>
  <c r="A19" i="2"/>
  <c r="I18" i="2"/>
  <c r="H18" i="2"/>
  <c r="G18" i="2"/>
  <c r="F18" i="2"/>
  <c r="E18" i="2"/>
  <c r="D18" i="2"/>
  <c r="C18" i="2"/>
  <c r="B18" i="2"/>
  <c r="A18" i="2"/>
  <c r="I17" i="2"/>
  <c r="H17" i="2"/>
  <c r="G17" i="2"/>
  <c r="F17" i="2"/>
  <c r="E17" i="2"/>
  <c r="D17" i="2"/>
  <c r="C17" i="2"/>
  <c r="B17" i="2"/>
  <c r="A17" i="2"/>
  <c r="I16" i="2"/>
  <c r="H16" i="2"/>
  <c r="G16" i="2"/>
  <c r="F16" i="2"/>
  <c r="E16" i="2"/>
  <c r="D16" i="2"/>
  <c r="C16" i="2"/>
  <c r="B16" i="2"/>
  <c r="A16" i="2"/>
  <c r="I15" i="2"/>
  <c r="H15" i="2"/>
  <c r="G15" i="2"/>
  <c r="F15" i="2"/>
  <c r="E15" i="2"/>
  <c r="D15" i="2"/>
  <c r="C15" i="2"/>
  <c r="B15" i="2"/>
  <c r="A15" i="2"/>
  <c r="I14" i="2"/>
  <c r="H14" i="2"/>
  <c r="G14" i="2"/>
  <c r="F14" i="2"/>
  <c r="E14" i="2"/>
  <c r="D14" i="2"/>
  <c r="C14" i="2"/>
  <c r="B14" i="2"/>
  <c r="A14" i="2"/>
  <c r="I13" i="2"/>
  <c r="H13" i="2"/>
  <c r="G13" i="2"/>
  <c r="F13" i="2"/>
  <c r="E13" i="2"/>
  <c r="D13" i="2"/>
  <c r="C13" i="2"/>
  <c r="B13" i="2"/>
  <c r="A13" i="2"/>
  <c r="I12" i="2"/>
  <c r="H12" i="2"/>
  <c r="G12" i="2"/>
  <c r="F12" i="2"/>
  <c r="E12" i="2"/>
  <c r="D12" i="2"/>
  <c r="C12" i="2"/>
  <c r="B12" i="2"/>
  <c r="A12" i="2"/>
  <c r="I11" i="2"/>
  <c r="H11" i="2"/>
  <c r="G11" i="2"/>
  <c r="F11" i="2"/>
  <c r="E11" i="2"/>
  <c r="D11" i="2"/>
  <c r="C11" i="2"/>
  <c r="B11" i="2"/>
  <c r="A11" i="2"/>
  <c r="I10" i="2"/>
  <c r="H10" i="2"/>
  <c r="G10" i="2"/>
  <c r="F10" i="2"/>
  <c r="E10" i="2"/>
  <c r="D10" i="2"/>
  <c r="C10" i="2"/>
  <c r="B10" i="2"/>
  <c r="A10" i="2"/>
  <c r="I9" i="2"/>
  <c r="H9" i="2"/>
  <c r="G9" i="2"/>
  <c r="F9" i="2"/>
  <c r="E9" i="2"/>
  <c r="D9" i="2"/>
  <c r="C9" i="2"/>
  <c r="B9" i="2"/>
  <c r="A9" i="2"/>
  <c r="I8" i="2"/>
  <c r="H8" i="2"/>
  <c r="G8" i="2"/>
  <c r="F8" i="2"/>
  <c r="E8" i="2"/>
  <c r="D8" i="2"/>
  <c r="C8" i="2"/>
  <c r="B8" i="2"/>
  <c r="A8" i="2"/>
  <c r="I7" i="2"/>
  <c r="H7" i="2"/>
  <c r="G7" i="2"/>
  <c r="F7" i="2"/>
  <c r="E7" i="2"/>
  <c r="D7" i="2"/>
  <c r="C7" i="2"/>
  <c r="B7" i="2"/>
  <c r="A7" i="2"/>
  <c r="I6" i="2"/>
  <c r="H6" i="2"/>
  <c r="G6" i="2"/>
  <c r="F6" i="2"/>
  <c r="E6" i="2"/>
  <c r="D6" i="2"/>
  <c r="C6" i="2"/>
  <c r="B6" i="2"/>
  <c r="A6" i="2"/>
  <c r="D5" i="2"/>
  <c r="E17" i="1"/>
  <c r="E12" i="1"/>
  <c r="E11" i="1"/>
  <c r="E10" i="1"/>
  <c r="E8" i="1"/>
  <c r="E5" i="1"/>
  <c r="E4" i="1"/>
  <c r="E3" i="1"/>
</calcChain>
</file>

<file path=xl/sharedStrings.xml><?xml version="1.0" encoding="utf-8"?>
<sst xmlns="http://schemas.openxmlformats.org/spreadsheetml/2006/main" count="9931" uniqueCount="3541">
  <si>
    <t>CONTRACT DESCRIPTION/HIGHLIGHTS</t>
  </si>
  <si>
    <t>CONTRACT INFORMATION</t>
  </si>
  <si>
    <t>Contract Title</t>
  </si>
  <si>
    <t>Contract Number</t>
  </si>
  <si>
    <t>Solicitation Number</t>
  </si>
  <si>
    <t>Original Validity Period</t>
  </si>
  <si>
    <t>4/1/2022-3/31/2023</t>
  </si>
  <si>
    <t>Current Validity End Date
&amp; Renewals Remaining</t>
  </si>
  <si>
    <t>Total Number of Contracts</t>
  </si>
  <si>
    <t>Contract Change Revision Date</t>
  </si>
  <si>
    <t>n/a</t>
  </si>
  <si>
    <t>Point of Contact</t>
  </si>
  <si>
    <t>Contact Phone Number</t>
  </si>
  <si>
    <t>Contact Email Address</t>
  </si>
  <si>
    <t>PROCESS TO ORDER</t>
  </si>
  <si>
    <t>Product Type</t>
  </si>
  <si>
    <t>Contract Ordering Process</t>
  </si>
  <si>
    <t>End User Procedures:</t>
  </si>
  <si>
    <t>End-User Procedures</t>
  </si>
  <si>
    <t>P-Card Acceptance Status</t>
  </si>
  <si>
    <t>Supplier  Number</t>
  </si>
  <si>
    <t>Supplier Name</t>
  </si>
  <si>
    <t>Small Business Status</t>
  </si>
  <si>
    <t>Supplier Mailing Address</t>
  </si>
  <si>
    <t xml:space="preserve">Contact Person </t>
  </si>
  <si>
    <t>Contact Telephone Number</t>
  </si>
  <si>
    <t>Contact Fax Number</t>
  </si>
  <si>
    <t xml:space="preserve">Contact Email Address </t>
  </si>
  <si>
    <t>Life Technologies</t>
  </si>
  <si>
    <t>5781 Van Allen  Way
Carlsbad, CA   92008</t>
  </si>
  <si>
    <t>760-603-2804</t>
  </si>
  <si>
    <t>NO</t>
  </si>
  <si>
    <t>Promega Corporation</t>
  </si>
  <si>
    <t>2800 Woods Hollow Road
Madison, WI   53711</t>
  </si>
  <si>
    <t>Rachel Frieders</t>
  </si>
  <si>
    <t>608-210-5999</t>
  </si>
  <si>
    <t>608-273-6455</t>
  </si>
  <si>
    <t>rachel.frieders@promega.com</t>
  </si>
  <si>
    <t>Qiagen</t>
  </si>
  <si>
    <t>NA</t>
  </si>
  <si>
    <t>Gentueri</t>
  </si>
  <si>
    <t>Gordon Hunter   
         Randy Nagy</t>
  </si>
  <si>
    <t>608-999-4011
608-259-6735</t>
  </si>
  <si>
    <t xml:space="preserve">ghunter@gentueri.com
rnagy@gentueri.com                               </t>
  </si>
  <si>
    <t>COMMONWEALTH OF PENNSYLVANIA PRICE LIST</t>
  </si>
  <si>
    <t>SUPPLIER NAME: Promega Corporation</t>
  </si>
  <si>
    <t>Line #</t>
  </si>
  <si>
    <r>
      <t xml:space="preserve">Supplier Part </t>
    </r>
    <r>
      <rPr>
        <b/>
        <u/>
        <sz val="11"/>
        <color indexed="8"/>
        <rFont val="Calibri"/>
        <family val="2"/>
      </rPr>
      <t>Number</t>
    </r>
  </si>
  <si>
    <t>Manufacturer Name</t>
  </si>
  <si>
    <t>Manufacturer Part Number</t>
  </si>
  <si>
    <t>Item Description</t>
  </si>
  <si>
    <r>
      <rPr>
        <b/>
        <sz val="11"/>
        <color theme="1"/>
        <rFont val="Calibri"/>
        <family val="2"/>
        <scheme val="minor"/>
      </rPr>
      <t>Unit of Measure</t>
    </r>
    <r>
      <rPr>
        <b/>
        <u/>
        <sz val="11"/>
        <color theme="1"/>
        <rFont val="Calibri"/>
        <family val="2"/>
        <scheme val="minor"/>
      </rPr>
      <t xml:space="preserve"> (UOM)</t>
    </r>
  </si>
  <si>
    <r>
      <t xml:space="preserve">Manufacturer's Published Unit </t>
    </r>
    <r>
      <rPr>
        <b/>
        <u/>
        <sz val="11"/>
        <color theme="1"/>
        <rFont val="Calibri"/>
        <family val="2"/>
        <scheme val="minor"/>
      </rPr>
      <t>Price</t>
    </r>
  </si>
  <si>
    <r>
      <rPr>
        <b/>
        <sz val="11"/>
        <color theme="1"/>
        <rFont val="Calibri"/>
        <family val="2"/>
        <scheme val="minor"/>
      </rPr>
      <t xml:space="preserve">Percentage Discount Off Published </t>
    </r>
    <r>
      <rPr>
        <b/>
        <u/>
        <sz val="11"/>
        <color theme="1"/>
        <rFont val="Calibri"/>
        <family val="2"/>
        <scheme val="minor"/>
      </rPr>
      <t>Unit Price*</t>
    </r>
  </si>
  <si>
    <t>CWOPA Net Cost</t>
  </si>
  <si>
    <t>DC1000</t>
  </si>
  <si>
    <t>Plexor(R) HY System, 800 rxn</t>
  </si>
  <si>
    <t xml:space="preserve">EA </t>
  </si>
  <si>
    <t>DC1500</t>
  </si>
  <si>
    <t>Plexor(R) Calibration Kit, Set A</t>
  </si>
  <si>
    <t>PQ5002</t>
  </si>
  <si>
    <t>PowerQuant(R) System, 200rxn</t>
  </si>
  <si>
    <t>PQ5008</t>
  </si>
  <si>
    <t>PowerQuant(R) System, 800rxn</t>
  </si>
  <si>
    <t>DS1221</t>
  </si>
  <si>
    <t>PowerQuant(R) Calibration Kit</t>
  </si>
  <si>
    <t>DC2408</t>
  </si>
  <si>
    <t>PowerPlex(R) Fusion System, 800rxn</t>
  </si>
  <si>
    <t>DC2320</t>
  </si>
  <si>
    <t>PowerPlex(R) Y23 System, 200rxn</t>
  </si>
  <si>
    <t>DG4850</t>
  </si>
  <si>
    <t>PowerPlex(R) 5C Matrix Standard, 5 preps</t>
  </si>
  <si>
    <t>DG5001</t>
  </si>
  <si>
    <t>WEN Internal Lane Standard 500, 200ul</t>
  </si>
  <si>
    <t>DG5201</t>
  </si>
  <si>
    <t>WEN Internal Lane Standard 500 Y23, 200ul</t>
  </si>
  <si>
    <t>DC2720</t>
  </si>
  <si>
    <t>PowerPlex(R) Fusion 6C System, 200rxn or 400 direct-amp rxn</t>
  </si>
  <si>
    <t>DG4900</t>
  </si>
  <si>
    <t>PowerPlex(R) 6C Matrix Standard, 5 preps</t>
  </si>
  <si>
    <t>DM1231</t>
  </si>
  <si>
    <t>5X AmpSolution(TM) Reagent, 500ul</t>
  </si>
  <si>
    <t>DC8271</t>
  </si>
  <si>
    <t>SwabSolution(TM) Kit, 100 preps</t>
  </si>
  <si>
    <t>DC9271</t>
  </si>
  <si>
    <t>PunchSolution(TM) Kit, 100 preps</t>
  </si>
  <si>
    <t>DD7101</t>
  </si>
  <si>
    <t>2800M Control DNA, 10ng/ul, 25ul</t>
  </si>
  <si>
    <t>DD7251</t>
  </si>
  <si>
    <t>2800M Control DNA, 0.25ng/ul, 500ul</t>
  </si>
  <si>
    <t>DC2780</t>
  </si>
  <si>
    <t>PowerPlex(R) Fusion 6C System, 800rxn</t>
  </si>
  <si>
    <t>SUPPLIER NAME: QIAGEN, LLC</t>
  </si>
  <si>
    <t>QIAGEN, LLC</t>
  </si>
  <si>
    <t>Buffer G2 (260/250)</t>
  </si>
  <si>
    <t>BTL</t>
  </si>
  <si>
    <t>8-Rod Covers (144)</t>
  </si>
  <si>
    <t>PC</t>
  </si>
  <si>
    <t>Adapter, tubes, 2 ml, v2, Qsym</t>
  </si>
  <si>
    <t>Buffer ATL (200ml)</t>
  </si>
  <si>
    <t>Buffer MTL (54ml)</t>
  </si>
  <si>
    <t>Carrier, tubes (1), sample track, Qsym</t>
  </si>
  <si>
    <t>Cooling adapter, 2 ml, v2, Qsym</t>
  </si>
  <si>
    <t>DNA Size Standard 24plex (BTO) (800)</t>
  </si>
  <si>
    <t>Elution Tubes (1.5 ml)</t>
  </si>
  <si>
    <t>Filter-Tips 1500 uL (1024)</t>
  </si>
  <si>
    <t>Filter-Tips 200 uL (1024)</t>
  </si>
  <si>
    <t>Insert, 2.0 ml v2, samplecarr. (24), Qsym</t>
  </si>
  <si>
    <t>Investigator 24plex GO! Kit (1000)</t>
  </si>
  <si>
    <t>Kit</t>
  </si>
  <si>
    <t>Investigator 24plex GO! Kit (200)</t>
  </si>
  <si>
    <t>Investigator 24plex QS Kit (100)</t>
  </si>
  <si>
    <t>Investigator 24plex QS Kit (400)</t>
  </si>
  <si>
    <t>Investigator Lyse&amp;Spin Basket Kit (50)</t>
  </si>
  <si>
    <t>Investigator Lyse&amp;Spin Basket Kit (250)</t>
  </si>
  <si>
    <t>Investigator Quantiplex Pro Kit (200)</t>
  </si>
  <si>
    <t>Investigator STR GO! Lysis Buffer (200)</t>
  </si>
  <si>
    <t>Investigator STR GO! Punch Buffer (1000)</t>
  </si>
  <si>
    <t>Investigator STR GO! Punch Buffer (200)</t>
  </si>
  <si>
    <t>Matrix Standard BT6 (50)</t>
  </si>
  <si>
    <t>QIAamp DNA Investigator Kit (50)</t>
  </si>
  <si>
    <t>QIAGEN Proteinase K (2ml)</t>
  </si>
  <si>
    <t>QIAsymphony Investigator Kit (192), ETO</t>
  </si>
  <si>
    <t>Reagent Cartridge Holder (2)</t>
  </si>
  <si>
    <t>Sample prep cartridges, 8-well (336)</t>
  </si>
  <si>
    <t>Tip disposable bags</t>
  </si>
  <si>
    <t>TopElute Fluid (60/60)</t>
  </si>
  <si>
    <t>QIAsymphony SP</t>
  </si>
  <si>
    <t>QIAcube Connect Device</t>
  </si>
  <si>
    <t>Starter Pack, QIAcube</t>
  </si>
  <si>
    <t>Differential Wash Protocol Pack, QIAcube</t>
  </si>
  <si>
    <t>SVC</t>
  </si>
  <si>
    <t>EZ1 Advanced XL</t>
  </si>
  <si>
    <t>EZ1 Adv. XL DNA Investigator Card, US</t>
  </si>
  <si>
    <t>QIAamp Virus BioRobot MDx Kit (12)</t>
  </si>
  <si>
    <t>EZ2 Connect FX</t>
  </si>
  <si>
    <t>EZ1 DSP Virus Kit (48)</t>
  </si>
  <si>
    <t>EZ1 Adv. XL Virus Card 2.0</t>
  </si>
  <si>
    <t>QIAgility HEPA/UV incl laptop</t>
  </si>
  <si>
    <t>QuantiTect SYBR Green PCR Kit (1000 x 50ul)</t>
  </si>
  <si>
    <t>QuantiFast SYBR Green RT-PCR Kit (2000)</t>
  </si>
  <si>
    <t>QuantiNova SYBR Green PCR Kit (100)</t>
  </si>
  <si>
    <t>QuantiNova SYBR Green PCR Kit (500)</t>
  </si>
  <si>
    <t>QuantiNova SYBR Green PCR Kit (2500)</t>
  </si>
  <si>
    <t>QuantiNova SYBR Green PCR Kit (7500)</t>
  </si>
  <si>
    <t>Rotor Adapter Holder</t>
  </si>
  <si>
    <t>Rotor Adapters (10 x 24)</t>
  </si>
  <si>
    <t>Filter-Tips, 1000 µl, wide-bore (1024)</t>
  </si>
  <si>
    <t>Reagent Bottles, 30 ml (6)</t>
  </si>
  <si>
    <t>Rack Labelling Strips, White (10), QIAC</t>
  </si>
  <si>
    <t>Reagent Bottle Rack, Blue, QIAC</t>
  </si>
  <si>
    <t>Filter-Tips, 200 µl (960)</t>
  </si>
  <si>
    <t>Filter-Tips, 50 µl (960)</t>
  </si>
  <si>
    <t>Investigator Argus Y-28 QS Kit (400)</t>
  </si>
  <si>
    <t>Investigator Argus Y-28 QS Kit (100)</t>
  </si>
  <si>
    <t>Investigator Casework GO! Kit</t>
  </si>
  <si>
    <t>Investigator STAR Lyse &amp; Prep Kit (400)</t>
  </si>
  <si>
    <t>Investigator Quantiplex Pro Calibr. Kit</t>
  </si>
  <si>
    <t>SUPPLIER NAME:    Gentueri Inc</t>
  </si>
  <si>
    <t>DATE:</t>
  </si>
  <si>
    <t>Gentueri Inc.</t>
  </si>
  <si>
    <t>G-7300-CS1000</t>
  </si>
  <si>
    <t>GenSwab™  Collection Device</t>
  </si>
  <si>
    <t>Case of 1,000</t>
  </si>
  <si>
    <t>G-7300-100</t>
  </si>
  <si>
    <t>Box of 100</t>
  </si>
  <si>
    <t>G-7203-250</t>
  </si>
  <si>
    <t>Package of 250</t>
  </si>
  <si>
    <t>G-7010-000</t>
  </si>
  <si>
    <t>GenKeep ™  Card Storage Device</t>
  </si>
  <si>
    <t>Package of 10</t>
  </si>
  <si>
    <t>G-7501-100</t>
  </si>
  <si>
    <t>G-7501-000</t>
  </si>
  <si>
    <t>GenDry ™ pouch for GenSwab;to transport collected sample to lab; contains desiccant</t>
  </si>
  <si>
    <t>Package of 100</t>
  </si>
  <si>
    <t>K-7500-000</t>
  </si>
  <si>
    <t>GenPreserve ™ GS Kit, consisting of…</t>
  </si>
  <si>
    <t>GenSwab™   Collection Device</t>
  </si>
  <si>
    <t>GenDry ™ pouch for GenSwab</t>
  </si>
  <si>
    <t>2-Way Mailer</t>
  </si>
  <si>
    <t>SUPPLIER NAME: Life Technologies Corporation</t>
  </si>
  <si>
    <t>5402</t>
  </si>
  <si>
    <t>BUFFER,JAR 9ML</t>
  </si>
  <si>
    <t>5404</t>
  </si>
  <si>
    <t>FTG,CAPILLARY</t>
  </si>
  <si>
    <t>7023</t>
  </si>
  <si>
    <t>FTG,CAPILLARY PLUG</t>
  </si>
  <si>
    <t>12027</t>
  </si>
  <si>
    <t>1</t>
  </si>
  <si>
    <t>14203</t>
  </si>
  <si>
    <t>DYNABEADS M-280 TOSYLACTIVATED</t>
  </si>
  <si>
    <t>14204</t>
  </si>
  <si>
    <t>15951</t>
  </si>
  <si>
    <t>310021</t>
  </si>
  <si>
    <t>TAPE, .5IN YELLOW LAB MARKING</t>
  </si>
  <si>
    <t>400003</t>
  </si>
  <si>
    <t>SEQ R3 TFA 40ML</t>
  </si>
  <si>
    <t>400008</t>
  </si>
  <si>
    <t>SEQ S3 NBUTYL CHLORIDE 200ML</t>
  </si>
  <si>
    <t>400028</t>
  </si>
  <si>
    <t>SEQ R4A TFA/WATER 40ML</t>
  </si>
  <si>
    <t>400048</t>
  </si>
  <si>
    <t>SYN. COLLECTION VIAL KIT(10)</t>
  </si>
  <si>
    <t>400079</t>
  </si>
  <si>
    <t>SEQ S1 N-HEPTANE 200ML</t>
  </si>
  <si>
    <t>400136</t>
  </si>
  <si>
    <t>400137</t>
  </si>
  <si>
    <t>PEP. TFA (450 ML) PEP SYN.</t>
  </si>
  <si>
    <t>400140</t>
  </si>
  <si>
    <t>DCC/DCM PEP.SYN. 200ML</t>
  </si>
  <si>
    <t>400142</t>
  </si>
  <si>
    <t>FG,DCM,PEPTIDE SYNTHESIS 4L</t>
  </si>
  <si>
    <t>400143</t>
  </si>
  <si>
    <t>FG,DMF PEPTIDE SYNTHESIS 4L</t>
  </si>
  <si>
    <t>400208</t>
  </si>
  <si>
    <t>5% PITC IN  N-HEPTANE 40ML</t>
  </si>
  <si>
    <t>400314</t>
  </si>
  <si>
    <t>ACETONITRILE/WATER S4B 200ML</t>
  </si>
  <si>
    <t>400326</t>
  </si>
  <si>
    <t>FG,CE-PHOSPHORAMIDITE A 1G</t>
  </si>
  <si>
    <t>400327</t>
  </si>
  <si>
    <t>FG,CE-PHOSPHORAMIDITE G 1G</t>
  </si>
  <si>
    <t>400328</t>
  </si>
  <si>
    <t>FG,CE-PHOSPHORAMIDITE C 1G</t>
  </si>
  <si>
    <t>400329</t>
  </si>
  <si>
    <t>FG,CE-PHOSPHORAMIDITE T 1G</t>
  </si>
  <si>
    <t>400330</t>
  </si>
  <si>
    <t>FG,CE-PHOSPHORAMIDITE A .5G</t>
  </si>
  <si>
    <t>400331</t>
  </si>
  <si>
    <t>CE-PHOSPHORAMIDITE G .5G</t>
  </si>
  <si>
    <t>400332</t>
  </si>
  <si>
    <t>FG,CE-PHOSPHORAMIDITE C .5G</t>
  </si>
  <si>
    <t>400333</t>
  </si>
  <si>
    <t>CE-PHOSPHORAMIDITE T .5G</t>
  </si>
  <si>
    <t>400390</t>
  </si>
  <si>
    <t>CPG COL,10UMOL</t>
  </si>
  <si>
    <t>400391</t>
  </si>
  <si>
    <t>CPG COL,10UMOL "C"</t>
  </si>
  <si>
    <t>400392</t>
  </si>
  <si>
    <t>400395</t>
  </si>
  <si>
    <t>CPG,1G C DERIV MNL</t>
  </si>
  <si>
    <t>400396</t>
  </si>
  <si>
    <t>CPG,1G G DERIV MNL</t>
  </si>
  <si>
    <t>400402</t>
  </si>
  <si>
    <t>FG,AMIDITE CE INOSINE .25 GR</t>
  </si>
  <si>
    <t>400407</t>
  </si>
  <si>
    <t>KIT,COL EMPTY 1 MICROMOLE</t>
  </si>
  <si>
    <t>400445</t>
  </si>
  <si>
    <t>TRIFLUOROACETIC ACID, 10ML</t>
  </si>
  <si>
    <t>400463</t>
  </si>
  <si>
    <t>PHENOL/WATER/ETHANOL</t>
  </si>
  <si>
    <t>400464</t>
  </si>
  <si>
    <t>KCN/PYRIDINE (M2) 15ML</t>
  </si>
  <si>
    <t>400465</t>
  </si>
  <si>
    <t>NINHYDRIN/ETHANOL</t>
  </si>
  <si>
    <t>400470</t>
  </si>
  <si>
    <t>METHANOL 450ML</t>
  </si>
  <si>
    <t>400593</t>
  </si>
  <si>
    <t>BORIC ACID, 100G CONTAINER</t>
  </si>
  <si>
    <t>400594</t>
  </si>
  <si>
    <t>AMMONIUM PERSULFATE,100GR</t>
  </si>
  <si>
    <t>400595</t>
  </si>
  <si>
    <t>EDTA,100GR</t>
  </si>
  <si>
    <t>400613</t>
  </si>
  <si>
    <t>TRIETHYLAMINE ACETATE 2M,200ML</t>
  </si>
  <si>
    <t>400631</t>
  </si>
  <si>
    <t>1GB1MAP (.1M) IN DMF</t>
  </si>
  <si>
    <t>400647</t>
  </si>
  <si>
    <t>AMINO ACID, FMOC SER(TBU)</t>
  </si>
  <si>
    <t>400663</t>
  </si>
  <si>
    <t>DCC(1.0 M)/NMP 200ML</t>
  </si>
  <si>
    <t>400771</t>
  </si>
  <si>
    <t>OLIGO PURIF CRTG</t>
  </si>
  <si>
    <t>400847</t>
  </si>
  <si>
    <t>HMP RESIN FMOC GLY,0.25MMOL</t>
  </si>
  <si>
    <t>400854</t>
  </si>
  <si>
    <t>SEQ,S2B ETHYL ACETATE 450 ML</t>
  </si>
  <si>
    <t>400945</t>
  </si>
  <si>
    <t>COL,1 UMOL A CPG</t>
  </si>
  <si>
    <t>400946</t>
  </si>
  <si>
    <t>COL,1 UMOL C CPG</t>
  </si>
  <si>
    <t>400947</t>
  </si>
  <si>
    <t>COL,1 UMOL G CPG</t>
  </si>
  <si>
    <t>400948</t>
  </si>
  <si>
    <t>COL,1 UMOL T CPG</t>
  </si>
  <si>
    <t>400949</t>
  </si>
  <si>
    <t>COL,0.2UMOL DA(BZ) WP CPG</t>
  </si>
  <si>
    <t>400950</t>
  </si>
  <si>
    <t>COL,0.2UMOL DC(BZ) WP CPG</t>
  </si>
  <si>
    <t>400951</t>
  </si>
  <si>
    <t>COL,0.2UMOL DG(IBU) WP CPG</t>
  </si>
  <si>
    <t>400952</t>
  </si>
  <si>
    <t>COL,0.2UMOL T WP CPG</t>
  </si>
  <si>
    <t>400953</t>
  </si>
  <si>
    <t>COL,0.2UMOL DA(BZ) CPG</t>
  </si>
  <si>
    <t>400954</t>
  </si>
  <si>
    <t>COL,0.2UMOL DC(BZ) CPG</t>
  </si>
  <si>
    <t>400955</t>
  </si>
  <si>
    <t>COL,0.2UMOL DG(IBU) CPG</t>
  </si>
  <si>
    <t>400956</t>
  </si>
  <si>
    <t>COL,0.2UMOL T CPG</t>
  </si>
  <si>
    <t>400980</t>
  </si>
  <si>
    <t>6-ROX NHS/DMSO</t>
  </si>
  <si>
    <t>401061</t>
  </si>
  <si>
    <t>TRIFLUOROACETIC ACID 3%,450ML</t>
  </si>
  <si>
    <t>401091</t>
  </si>
  <si>
    <t>HBTU,100MMOLES</t>
  </si>
  <si>
    <t>401098</t>
  </si>
  <si>
    <t>GENESCAN-1000 ROX</t>
  </si>
  <si>
    <t>401100</t>
  </si>
  <si>
    <t>GENESCAN-2500 ROX</t>
  </si>
  <si>
    <t>401114</t>
  </si>
  <si>
    <t>DYE PRIMER/GS MATRIX STDS</t>
  </si>
  <si>
    <t>401127</t>
  </si>
  <si>
    <t>T7 DYE-LABELED PRIMER</t>
  </si>
  <si>
    <t>401138</t>
  </si>
  <si>
    <t>ACRYLAMIDE, BIS 19:1</t>
  </si>
  <si>
    <t>401159</t>
  </si>
  <si>
    <t>CE-PHOSPHORAMIDITE A / 2.0G</t>
  </si>
  <si>
    <t>401160</t>
  </si>
  <si>
    <t>CE-PHOSPHORAMIDITE C / 2.0G</t>
  </si>
  <si>
    <t>401161</t>
  </si>
  <si>
    <t>CE-PHOSPHORAMIDITE INGIN/2.0G</t>
  </si>
  <si>
    <t>401162</t>
  </si>
  <si>
    <t>CE-PHOSPHORAMIDITE T / 2.0G</t>
  </si>
  <si>
    <t>401165</t>
  </si>
  <si>
    <t>DG(DMF) FASTPHORAMIDITE 2.0G</t>
  </si>
  <si>
    <t>401183</t>
  </si>
  <si>
    <t>DG(DMF) FASTPHORAMIDITE, 1.0GR</t>
  </si>
  <si>
    <t>401184</t>
  </si>
  <si>
    <t>COL,0.2UMOL DG(DMF) WP CPG</t>
  </si>
  <si>
    <t>401267</t>
  </si>
  <si>
    <t>TETD/ACETONITRILE, 450ML</t>
  </si>
  <si>
    <t>401269</t>
  </si>
  <si>
    <t>NMI/THF SOLUTION 2L</t>
  </si>
  <si>
    <t>401346</t>
  </si>
  <si>
    <t>COL,1 UMOL DG(DMF) CPG</t>
  </si>
  <si>
    <t>401348</t>
  </si>
  <si>
    <t>10UMOL DG/DMF CPG COLUMN</t>
  </si>
  <si>
    <t>401395</t>
  </si>
  <si>
    <t>BIOTIN AMIDITE, 85 MG</t>
  </si>
  <si>
    <t>401396</t>
  </si>
  <si>
    <t>BIOTIN AMIDITE, 250 MG</t>
  </si>
  <si>
    <t>401438</t>
  </si>
  <si>
    <t>COLUMN, WP DA(BZ) - 1UMOL</t>
  </si>
  <si>
    <t>401439</t>
  </si>
  <si>
    <t>COLUMN, WP DG(IBU) - 1UMOL</t>
  </si>
  <si>
    <t>401440</t>
  </si>
  <si>
    <t>COLUMN, WP DC(BZ) - 1UMOL</t>
  </si>
  <si>
    <t>401441</t>
  </si>
  <si>
    <t>COLUMN, WP T - 1UMOL</t>
  </si>
  <si>
    <t>401464</t>
  </si>
  <si>
    <t>SOLVENT A3, 3.5% THF</t>
  </si>
  <si>
    <t>401517</t>
  </si>
  <si>
    <t>2M DIEA/NMP, 200ML</t>
  </si>
  <si>
    <t>401526</t>
  </si>
  <si>
    <t>HEX AMIDITE, 105MG</t>
  </si>
  <si>
    <t>401527</t>
  </si>
  <si>
    <t>6-FAM AMIDITE, 85MG</t>
  </si>
  <si>
    <t>401533</t>
  </si>
  <si>
    <t>TET AMIDITE, 100MG</t>
  </si>
  <si>
    <t>401535</t>
  </si>
  <si>
    <t>NMPIP/WATER/METHANOL RGNT</t>
  </si>
  <si>
    <t>401570</t>
  </si>
  <si>
    <t>SOLVENT B2</t>
  </si>
  <si>
    <t>401712</t>
  </si>
  <si>
    <t>KIT,PROCISE - 500 CYCLES</t>
  </si>
  <si>
    <t>401717</t>
  </si>
  <si>
    <t>PHOSPHALINK,70MG</t>
  </si>
  <si>
    <t>401733</t>
  </si>
  <si>
    <t>KIT,PRISM GENESCAN 500 TAMRA</t>
  </si>
  <si>
    <t>401734</t>
  </si>
  <si>
    <t>PRISM GENESCAN KIT</t>
  </si>
  <si>
    <t>401735</t>
  </si>
  <si>
    <t>KIT,PRISM GENESCAN 350 ROX</t>
  </si>
  <si>
    <t>401846</t>
  </si>
  <si>
    <t>TAQMAN,B-ACTIN DETECTION RGNTS</t>
  </si>
  <si>
    <t>401851</t>
  </si>
  <si>
    <t>ACETIC ACID 20%,450ML</t>
  </si>
  <si>
    <t>401955</t>
  </si>
  <si>
    <t>4ML BUFFER VIALS</t>
  </si>
  <si>
    <t>401957</t>
  </si>
  <si>
    <t>GENETIC ANALYZER SAMPLE TUBES</t>
  </si>
  <si>
    <t>401958</t>
  </si>
  <si>
    <t>GENETIC ANALYZER CAP CUTTER</t>
  </si>
  <si>
    <t>401970</t>
  </si>
  <si>
    <t>TAQMAN DNA TEMPLATE REAGENTS</t>
  </si>
  <si>
    <t>402028</t>
  </si>
  <si>
    <t>AFLP MSEI-CAC OLIGO-500UL</t>
  </si>
  <si>
    <t>402029</t>
  </si>
  <si>
    <t>KIT,AFLP MSEI-CAA OLIGO-500UL</t>
  </si>
  <si>
    <t>402051</t>
  </si>
  <si>
    <t>ACETONITRILE/WATER S4C,200ML</t>
  </si>
  <si>
    <t>402055</t>
  </si>
  <si>
    <t>KIT,BLUE DEXTRAN-EDTA, 1ML</t>
  </si>
  <si>
    <t>402074</t>
  </si>
  <si>
    <t>310 LEAK TEST CAPILLARY</t>
  </si>
  <si>
    <t>402152</t>
  </si>
  <si>
    <t>DCM,DNA SYNTHESIS,2L</t>
  </si>
  <si>
    <t>402790</t>
  </si>
  <si>
    <t>KIT,PRISM MINIPREP 100 RXN</t>
  </si>
  <si>
    <t>402824</t>
  </si>
  <si>
    <t>BUFFER (10X) WITH EDTA</t>
  </si>
  <si>
    <t>402840</t>
  </si>
  <si>
    <t>CAPILLARY,310GA,61CM X 50UMID</t>
  </si>
  <si>
    <t>402869</t>
  </si>
  <si>
    <t>KIT,TAQMAN GAPDH CONTROL RGNTS</t>
  </si>
  <si>
    <t>402872</t>
  </si>
  <si>
    <t>CE AMINOLINK TFA,0.25G</t>
  </si>
  <si>
    <t>403012</t>
  </si>
  <si>
    <t>TF,OPTICAL TRAY &amp; CAPS (2000)</t>
  </si>
  <si>
    <t>403039</t>
  </si>
  <si>
    <t>GENESCAN-500 XL ROX KIT</t>
  </si>
  <si>
    <t>450003</t>
  </si>
  <si>
    <t>TQMN TAMRA PROBE 50,000 PMOLES</t>
  </si>
  <si>
    <t>450006</t>
  </si>
  <si>
    <t>CUSTOM PRISM PRIMER 80K PMOLES</t>
  </si>
  <si>
    <t>450007</t>
  </si>
  <si>
    <t>CUSTOM PRISM PRIMER 10K PMOL</t>
  </si>
  <si>
    <t>450017</t>
  </si>
  <si>
    <t>CUSTOM PRISM PRIMR 300K PMOLES</t>
  </si>
  <si>
    <t>450024</t>
  </si>
  <si>
    <t>450056</t>
  </si>
  <si>
    <t>CUSTOM PRISM PRIMER PAIR</t>
  </si>
  <si>
    <t>450059</t>
  </si>
  <si>
    <t>CUSTOM TAILED PRIMER PAIR</t>
  </si>
  <si>
    <t>450062</t>
  </si>
  <si>
    <t>603796</t>
  </si>
  <si>
    <t>ASSY,WASTE VIAL</t>
  </si>
  <si>
    <t>4303441</t>
  </si>
  <si>
    <t>DNTP MIX W/DTTP,6 PAQ,10MM</t>
  </si>
  <si>
    <t>4303442</t>
  </si>
  <si>
    <t>DNTP MIX W/DTTP,12 PAQ,10MM</t>
  </si>
  <si>
    <t>4303443</t>
  </si>
  <si>
    <t>DNTP MIX W/DTTP,12 PAQ,100MM</t>
  </si>
  <si>
    <t>4304134</t>
  </si>
  <si>
    <t>TQMN REV TRANSCRIPTION RGNTS</t>
  </si>
  <si>
    <t>4304437</t>
  </si>
  <si>
    <t>TAQMAN UNIV MMIX 5ML</t>
  </si>
  <si>
    <t>4304470</t>
  </si>
  <si>
    <t>ASSY,SYRINGE W/SEAL KLOEHN</t>
  </si>
  <si>
    <t>4304471</t>
  </si>
  <si>
    <t>4304970</t>
  </si>
  <si>
    <t>SEQUENCE DETECTION PRIMER</t>
  </si>
  <si>
    <t>4304971</t>
  </si>
  <si>
    <t>4304972</t>
  </si>
  <si>
    <t>4304973</t>
  </si>
  <si>
    <t>CUSTOM PRISM PRIMER PAIR TRI-R</t>
  </si>
  <si>
    <t>4304974</t>
  </si>
  <si>
    <t>4304975</t>
  </si>
  <si>
    <t>4304976</t>
  </si>
  <si>
    <t>CUSTOM PRISM PAIR DI-REPEAT</t>
  </si>
  <si>
    <t>4304977</t>
  </si>
  <si>
    <t>4304978</t>
  </si>
  <si>
    <t>4304979</t>
  </si>
  <si>
    <t>4304981</t>
  </si>
  <si>
    <t>4304982</t>
  </si>
  <si>
    <t>4305051</t>
  </si>
  <si>
    <t>96WELL TRAY/RETAINER ADPTR/310</t>
  </si>
  <si>
    <t>4305547</t>
  </si>
  <si>
    <t>GENETIC ANALYZER SEPTA STRIPS</t>
  </si>
  <si>
    <t>4305603</t>
  </si>
  <si>
    <t>5X SEQUENCING BUFFER 5400 RXN</t>
  </si>
  <si>
    <t>4305605</t>
  </si>
  <si>
    <t>5X SEQUENCING BUFFER 600 RXN</t>
  </si>
  <si>
    <t>4305719</t>
  </si>
  <si>
    <t>TAQMAN UNIV MMIX 10X5ML</t>
  </si>
  <si>
    <t>4305822</t>
  </si>
  <si>
    <t>FG,SDS SPECTRAL CALIBRATON KIT</t>
  </si>
  <si>
    <t>4305890</t>
  </si>
  <si>
    <t>WASH SOLN 2,1L RNA</t>
  </si>
  <si>
    <t>4305891</t>
  </si>
  <si>
    <t>WASH SOLN, RNA PURIFICATION</t>
  </si>
  <si>
    <t>4305893</t>
  </si>
  <si>
    <t>ELUTION SOLN, NUCLC ACID PURIF</t>
  </si>
  <si>
    <t>4305895</t>
  </si>
  <si>
    <t>4305932</t>
  </si>
  <si>
    <t>10ML REAGENT TUBES</t>
  </si>
  <si>
    <t>4305936</t>
  </si>
  <si>
    <t>2ML MICROCENTRIFUGE TUBES</t>
  </si>
  <si>
    <t>4306311</t>
  </si>
  <si>
    <t>MICROAMP CLEAR ADHESIVE FILM,</t>
  </si>
  <si>
    <t>4306737</t>
  </si>
  <si>
    <t>FG,TCII REACTION PLT,96 WELL,</t>
  </si>
  <si>
    <t>4306898</t>
  </si>
  <si>
    <t>GA 10XPCR GLD BUFF&amp;MGCL2,</t>
  </si>
  <si>
    <t>4307175</t>
  </si>
  <si>
    <t>DGTP BDT RR KIT</t>
  </si>
  <si>
    <t>4307176</t>
  </si>
  <si>
    <t>KIT,DGTP BDT RR 100 RXN</t>
  </si>
  <si>
    <t>4307281</t>
  </si>
  <si>
    <t>FG,TAQMAN CONTROL RNA (HUMAN)</t>
  </si>
  <si>
    <t>4307480</t>
  </si>
  <si>
    <t>STOCKMARKS FOR CATTLE</t>
  </si>
  <si>
    <t>4307481</t>
  </si>
  <si>
    <t>STOCKMARKS/DOGS GENOTYP KIT</t>
  </si>
  <si>
    <t>4307726</t>
  </si>
  <si>
    <t>OPTICAL HEAT SEAL COVERS</t>
  </si>
  <si>
    <t>4308313</t>
  </si>
  <si>
    <t>KIT,TQMN RODENT GADPH RGTS,</t>
  </si>
  <si>
    <t>4308321</t>
  </si>
  <si>
    <t>TF,EXO IPC RGNTS,VIC PROBE-</t>
  </si>
  <si>
    <t>4308323</t>
  </si>
  <si>
    <t>FG KIT,EXOGENOUS IPC RGNT</t>
  </si>
  <si>
    <t>4308329</t>
  </si>
  <si>
    <t>KIT,TQMN RIBO RNA CNTRL RGTS,</t>
  </si>
  <si>
    <t>4308927</t>
  </si>
  <si>
    <t>GENEAMP THERM ISOLATION FRAME</t>
  </si>
  <si>
    <t>4309131</t>
  </si>
  <si>
    <t>9700 60W SAMPLE BLK MODULE</t>
  </si>
  <si>
    <t>4309155</t>
  </si>
  <si>
    <t>FG,SYBR GREEN PCR MASTER MIX</t>
  </si>
  <si>
    <t>4309849</t>
  </si>
  <si>
    <t>FG,384-WELL CLEAR RXN PLATE</t>
  </si>
  <si>
    <t>4310361</t>
  </si>
  <si>
    <t>3700 GS 500-ROX</t>
  </si>
  <si>
    <t>4310366</t>
  </si>
  <si>
    <t>3700 GS-400 HD ROX</t>
  </si>
  <si>
    <t>4310689</t>
  </si>
  <si>
    <t>NMPIP REAGENT (R2C) 40ML</t>
  </si>
  <si>
    <t>4310982</t>
  </si>
  <si>
    <t>96 WELL RNASE P INST VERIF</t>
  </si>
  <si>
    <t>4311235</t>
  </si>
  <si>
    <t>MULTISCRIBE REVERSE</t>
  </si>
  <si>
    <t>4311320</t>
  </si>
  <si>
    <t>HI-DI FORMAMIDE BOTTLE</t>
  </si>
  <si>
    <t>4311758</t>
  </si>
  <si>
    <t>SPLASH GUARDS</t>
  </si>
  <si>
    <t>4311806</t>
  </si>
  <si>
    <t>AMPLITAQ GOLD 250U</t>
  </si>
  <si>
    <t>4311816</t>
  </si>
  <si>
    <t>AMPLITAQ GOLD 1000U</t>
  </si>
  <si>
    <t>4311818</t>
  </si>
  <si>
    <t>AMPLITAQ GOLD 5X1000U</t>
  </si>
  <si>
    <t>4311820</t>
  </si>
  <si>
    <t>AMPLITAQ GOLD 12X250U</t>
  </si>
  <si>
    <t>4311971</t>
  </si>
  <si>
    <t>FG,OPTICAL ADHESIVE COVERS</t>
  </si>
  <si>
    <t>4312063</t>
  </si>
  <si>
    <t>96-WELL SPLASH FREE SUPPORT</t>
  </si>
  <si>
    <t>4312639</t>
  </si>
  <si>
    <t>FG,7700 COMPRESSION PAD KIT</t>
  </si>
  <si>
    <t>4312660</t>
  </si>
  <si>
    <t>KIT,TQMN CONTROL GENOMIC DNA</t>
  </si>
  <si>
    <t>4312704</t>
  </si>
  <si>
    <t>TF,SYBR GREEN PCR MASTER MIX,</t>
  </si>
  <si>
    <t>4313663</t>
  </si>
  <si>
    <t>FG, OPTICAL ADHESIVE COVERS</t>
  </si>
  <si>
    <t>4313950</t>
  </si>
  <si>
    <t>MICROAMP MULTI REMOVAL TOOL</t>
  </si>
  <si>
    <t>4314320</t>
  </si>
  <si>
    <t>TF,ADHESIVE OPTICAL COVERS</t>
  </si>
  <si>
    <t>4315930</t>
  </si>
  <si>
    <t>CAPILLARY ARRAY 16 X 50CM</t>
  </si>
  <si>
    <t>4315931</t>
  </si>
  <si>
    <t>FG,CAPILLARY ARRAY</t>
  </si>
  <si>
    <t>4315932</t>
  </si>
  <si>
    <t>SEPTA STRIP,BUFFER TRAY</t>
  </si>
  <si>
    <t>4315933</t>
  </si>
  <si>
    <t>SEPTA STRIP,96 WELL TRAY</t>
  </si>
  <si>
    <t>4315934</t>
  </si>
  <si>
    <t>SEPTA STRIP,384 WELL TRAY</t>
  </si>
  <si>
    <t>4316032</t>
  </si>
  <si>
    <t>TAQMAN MGB PROBE 50,000 PMOLES</t>
  </si>
  <si>
    <t>4316033</t>
  </si>
  <si>
    <t>TAQMAN MGB PROBE 20,000 PMOLES</t>
  </si>
  <si>
    <t>4316034</t>
  </si>
  <si>
    <t>TAQMAN MGB PROBE 6,000 PMOLES</t>
  </si>
  <si>
    <t>4316471</t>
  </si>
  <si>
    <t>96WELL PLATE 3100/3130 SERIES</t>
  </si>
  <si>
    <t>4316567</t>
  </si>
  <si>
    <t>FG,TUBE 8-STRING OPTICAL</t>
  </si>
  <si>
    <t>4316813</t>
  </si>
  <si>
    <t>BULKPACK 96-WELL RXN PLATES,</t>
  </si>
  <si>
    <t>4316831</t>
  </si>
  <si>
    <t>FG,TQMN RNASE P DETECT RGTS</t>
  </si>
  <si>
    <t>4316844</t>
  </si>
  <si>
    <t>FG,TQMN RNASE P CTL RGTS</t>
  </si>
  <si>
    <t>4317621</t>
  </si>
  <si>
    <t>PRTCL,AMPLITAQ GOLD PCR MASTER</t>
  </si>
  <si>
    <t>4317742</t>
  </si>
  <si>
    <t>TAQ GOLD 5X5X1000U</t>
  </si>
  <si>
    <t>4318157</t>
  </si>
  <si>
    <t>TAQMAN UNIV MMIX 10PK</t>
  </si>
  <si>
    <t>4318159</t>
  </si>
  <si>
    <t>MATRIX STD SET DS-33</t>
  </si>
  <si>
    <t>4318930</t>
  </si>
  <si>
    <t>PREPMAN ULTRA</t>
  </si>
  <si>
    <t>4319551</t>
  </si>
  <si>
    <t>4319898</t>
  </si>
  <si>
    <t>CAPILLARY ARRAY 16 X 22CM</t>
  </si>
  <si>
    <t>4319899</t>
  </si>
  <si>
    <t>CAPILLARY ARRAY 16 X 80CM</t>
  </si>
  <si>
    <t>4322288</t>
  </si>
  <si>
    <t>AMPFLSTR IDENTIFILER PCR KIT</t>
  </si>
  <si>
    <t>4322317</t>
  </si>
  <si>
    <t>DS-32 3700 MATRIX STD</t>
  </si>
  <si>
    <t>4322682</t>
  </si>
  <si>
    <t>GENESCAN-500(LIZ) SIZE STD KIT</t>
  </si>
  <si>
    <t>4322928</t>
  </si>
  <si>
    <t>ADPTR,POLYMR BLOCK SYRING/LUER</t>
  </si>
  <si>
    <t>4323014</t>
  </si>
  <si>
    <t>4323032</t>
  </si>
  <si>
    <t>FG,OPTICAL CAP (8 CAPS/STRIPS)</t>
  </si>
  <si>
    <t>MATRIX STD SET DS-02</t>
  </si>
  <si>
    <t>4323151</t>
  </si>
  <si>
    <t>TF,SNAPSHOT MULTIPLEX 100 RXN</t>
  </si>
  <si>
    <t>4323154</t>
  </si>
  <si>
    <t>SNAPSHOT MULTIPLEX 1000 RXN</t>
  </si>
  <si>
    <t>4323155</t>
  </si>
  <si>
    <t>SNAPSHOT MULTIPLEX 5000 RXN</t>
  </si>
  <si>
    <t>4323159</t>
  </si>
  <si>
    <t>FG,SNAPSHOT MULTIPLEX 100 RXN</t>
  </si>
  <si>
    <t>4323161</t>
  </si>
  <si>
    <t>4323163</t>
  </si>
  <si>
    <t>4323291</t>
  </si>
  <si>
    <t>AMPFLSTR IDNTIFILR KIT USR MAN</t>
  </si>
  <si>
    <t>4323306</t>
  </si>
  <si>
    <t>384 WELL RNASE P INST VERIF</t>
  </si>
  <si>
    <t>4323975</t>
  </si>
  <si>
    <t>QSC,SNAPSHOT VERSION 2</t>
  </si>
  <si>
    <t>4323977</t>
  </si>
  <si>
    <t>384 WELL DYE CALIBRATION PLATE</t>
  </si>
  <si>
    <t>4324018</t>
  </si>
  <si>
    <t>TAQMAN UNIV MMIX NO UNG 5ML</t>
  </si>
  <si>
    <t>4324020</t>
  </si>
  <si>
    <t>TAQMAN UNIV MMIX NO UNG 10PK</t>
  </si>
  <si>
    <t>4324287</t>
  </si>
  <si>
    <t>GS120 LIZ SIZE STD</t>
  </si>
  <si>
    <t>4326270</t>
  </si>
  <si>
    <t>TF,384-WELL CLEAR OPTICAL</t>
  </si>
  <si>
    <t>4326614</t>
  </si>
  <si>
    <t>TAQMAN UNIV MMIX NO UNG 50ML</t>
  </si>
  <si>
    <t>4326659</t>
  </si>
  <si>
    <t>TF,96-WELL OPTICAL PLATE BULK</t>
  </si>
  <si>
    <t>4326708</t>
  </si>
  <si>
    <t>4327569</t>
  </si>
  <si>
    <t>3700 GS MATRIX STD DS-33</t>
  </si>
  <si>
    <t>4327687</t>
  </si>
  <si>
    <t>USER GUIDE,TQMN GMO DETECTKIT</t>
  </si>
  <si>
    <t>4327689</t>
  </si>
  <si>
    <t>QRC, TAQMAN GMO DETECTION KIT</t>
  </si>
  <si>
    <t>4327690</t>
  </si>
  <si>
    <t>TAQMAN GMO MAIZE DETECTION KIT</t>
  </si>
  <si>
    <t>4327691</t>
  </si>
  <si>
    <t>TQMN GMO SOY DETECT KIT</t>
  </si>
  <si>
    <t>4327692</t>
  </si>
  <si>
    <t>TAQMAN GMO SOY DETECTION KIT</t>
  </si>
  <si>
    <t>4327693</t>
  </si>
  <si>
    <t>4328639</t>
  </si>
  <si>
    <t>96 WELL DYE CALIBRATION PLATE</t>
  </si>
  <si>
    <t>4328895</t>
  </si>
  <si>
    <t>FG,7000 SPECTRAL DYE CALIB KIT</t>
  </si>
  <si>
    <t>4330015</t>
  </si>
  <si>
    <t>TOOL,CAP INSTALLING</t>
  </si>
  <si>
    <t>4330397</t>
  </si>
  <si>
    <t>DS-33 GENESCAN INSTALLATION</t>
  </si>
  <si>
    <t>4330663</t>
  </si>
  <si>
    <t>4331182</t>
  </si>
  <si>
    <t>FG,OFF THE SHELF GX SET</t>
  </si>
  <si>
    <t>4331244</t>
  </si>
  <si>
    <t>CAPILLARY ARRAY 96 X 36CM</t>
  </si>
  <si>
    <t>4331246</t>
  </si>
  <si>
    <t>CAPILLARY ARRAY 96 X 50CM</t>
  </si>
  <si>
    <t>4331247</t>
  </si>
  <si>
    <t>CAPILLARY ARRAY 48 X 36CM</t>
  </si>
  <si>
    <t>4331250</t>
  </si>
  <si>
    <t>CAPILLARY ARRAY 48 X 50CM</t>
  </si>
  <si>
    <t>4331348</t>
  </si>
  <si>
    <t>CUSTOM TQMN GENE EX ASSAYS, SM</t>
  </si>
  <si>
    <t>4331349</t>
  </si>
  <si>
    <t>CUST TQMN SNP ASSAYS, HUMAN SM</t>
  </si>
  <si>
    <t>4332072</t>
  </si>
  <si>
    <t>CUST TQMN SNP ASSAYS,HUMAN MED</t>
  </si>
  <si>
    <t>4332073</t>
  </si>
  <si>
    <t>CUST TQMN SNP ASSAYS,HUMAN LG</t>
  </si>
  <si>
    <t>4332075</t>
  </si>
  <si>
    <t>CUST TQMN SNP ASSAYS,NON-HUMAN</t>
  </si>
  <si>
    <t>4332076</t>
  </si>
  <si>
    <t>4332077</t>
  </si>
  <si>
    <t>4332078</t>
  </si>
  <si>
    <t>CUST TQMN GENE EX ASSAYS, MED</t>
  </si>
  <si>
    <t>4332079</t>
  </si>
  <si>
    <t>CUST TQMN GENE EX ASSAYS, LG</t>
  </si>
  <si>
    <t>4333183</t>
  </si>
  <si>
    <t>FG,ADHESIVE SEAL APPLICATOR</t>
  </si>
  <si>
    <t>4333292</t>
  </si>
  <si>
    <t>FG,96-WELL SNAP-ON COMPRESSION</t>
  </si>
  <si>
    <t>4333464</t>
  </si>
  <si>
    <t>CAPILLARY ARRAY</t>
  </si>
  <si>
    <t>4333465</t>
  </si>
  <si>
    <t>CAPILLARY ARRAY,4 X 80 CM</t>
  </si>
  <si>
    <t>4333466</t>
  </si>
  <si>
    <t>4333793</t>
  </si>
  <si>
    <t>NUCPREP PROTEINASE K SOLN 5 ML</t>
  </si>
  <si>
    <t>4334865</t>
  </si>
  <si>
    <t>PLATE,FILM RETAINER 96/384WELL</t>
  </si>
  <si>
    <t>4334868</t>
  </si>
  <si>
    <t>PLATE,SEPTA RETAINER 384 WELL</t>
  </si>
  <si>
    <t>4334869</t>
  </si>
  <si>
    <t>PLATE,SEPTA RETAINER 96 WELL</t>
  </si>
  <si>
    <t>4334873</t>
  </si>
  <si>
    <t>PLATE,SEPTA BASE 96 WELL</t>
  </si>
  <si>
    <t>4334874</t>
  </si>
  <si>
    <t>PLATE,SEPTA BASE 384 WELL</t>
  </si>
  <si>
    <t>4334875</t>
  </si>
  <si>
    <t>PLATE,FILM BASE 96 WELL</t>
  </si>
  <si>
    <t>4334877</t>
  </si>
  <si>
    <t>PLATE,FILM BASE 384 WELL</t>
  </si>
  <si>
    <t>4334973</t>
  </si>
  <si>
    <t>FG,SYBR GREEN PCR MASTER MIX,</t>
  </si>
  <si>
    <t>4335611</t>
  </si>
  <si>
    <t>BOX OF 30 BOTTLES POP7</t>
  </si>
  <si>
    <t>4335613</t>
  </si>
  <si>
    <t>3730 BUFFER(10X) W/EDTA 500ML</t>
  </si>
  <si>
    <t>4336405</t>
  </si>
  <si>
    <t>STCKMRKS/HORSES GENOTYP 17PLEX</t>
  </si>
  <si>
    <t>4336407</t>
  </si>
  <si>
    <t>STKMKS/HORSES 17PLEX KIT+PRTCL</t>
  </si>
  <si>
    <t>4336697</t>
  </si>
  <si>
    <t>TUBE,5X SEQ BUFFER SMALL</t>
  </si>
  <si>
    <t>4336699</t>
  </si>
  <si>
    <t>BTL,5X SEQ BUFFER MEDIUM</t>
  </si>
  <si>
    <t>4336701</t>
  </si>
  <si>
    <t>BTL,5X SEQ BUFFER LARGE</t>
  </si>
  <si>
    <t>4336791</t>
  </si>
  <si>
    <t>BDT V1.1 SEQ STD KIT</t>
  </si>
  <si>
    <t>4336799</t>
  </si>
  <si>
    <t>37XX BDT V1.1 SEQ STD KIT</t>
  </si>
  <si>
    <t>4336824</t>
  </si>
  <si>
    <t>4336935</t>
  </si>
  <si>
    <t>BDT V3.1 SEQ STD KIT</t>
  </si>
  <si>
    <t>4336943</t>
  </si>
  <si>
    <t>37XX BDT V3.1 SEQ STD,KIT</t>
  </si>
  <si>
    <t>4336974</t>
  </si>
  <si>
    <t>4336975</t>
  </si>
  <si>
    <t>KIT,3700 BDT V3.1 MTX STDS</t>
  </si>
  <si>
    <t>4337449</t>
  </si>
  <si>
    <t>TF,BDT V1.1 RR-24 &amp; SEQ BUFFER</t>
  </si>
  <si>
    <t>4337450</t>
  </si>
  <si>
    <t>BDT V1.1 RR-100 &amp; SEQ BUFFER</t>
  </si>
  <si>
    <t>4337451</t>
  </si>
  <si>
    <t>BDT V1.1 RR-1000 &amp; SEQ BUFFER</t>
  </si>
  <si>
    <t>4337452</t>
  </si>
  <si>
    <t>BDT V1.1 RR-5000 &amp; SEQ BUFFER</t>
  </si>
  <si>
    <t>4337454</t>
  </si>
  <si>
    <t>TF,BDT V3.1 RR-24 &amp; SEQ BUFFER</t>
  </si>
  <si>
    <t>4337455</t>
  </si>
  <si>
    <t>BDT V3.1 RR-100 &amp; SEQ BUFFER</t>
  </si>
  <si>
    <t>4337456</t>
  </si>
  <si>
    <t>BDT V3.1 RR-1000 &amp; SEQ BUFFER</t>
  </si>
  <si>
    <t>4337457</t>
  </si>
  <si>
    <t>BDT V3.1 RR-5000 &amp; SEQ BUFFER</t>
  </si>
  <si>
    <t>4337458</t>
  </si>
  <si>
    <t>BDT V3.1 RR-25000 &amp; SEQ BUFFER</t>
  </si>
  <si>
    <t>4338856</t>
  </si>
  <si>
    <t>TF,AMPLITAQ GOLD LD 250U KIT</t>
  </si>
  <si>
    <t>4338857</t>
  </si>
  <si>
    <t>TF,AMPLITAQ GOLD LD 1000U KIT</t>
  </si>
  <si>
    <t>4338859</t>
  </si>
  <si>
    <t>FG,AMPLITAQ GOLD LD 250U KIT</t>
  </si>
  <si>
    <t>4338863</t>
  </si>
  <si>
    <t>FG,AMPLITAQ GOLD LD 1000U KIT</t>
  </si>
  <si>
    <t>4340379</t>
  </si>
  <si>
    <t>CAP POLYMER 25 ML</t>
  </si>
  <si>
    <t>4343370</t>
  </si>
  <si>
    <t>FG,384 WELL CLR RX PLT</t>
  </si>
  <si>
    <t>4343814</t>
  </si>
  <si>
    <t>4343895</t>
  </si>
  <si>
    <t>QUANTIFILER HUMAN DNA KIT</t>
  </si>
  <si>
    <t>4344304</t>
  </si>
  <si>
    <t>4344463</t>
  </si>
  <si>
    <t>SYBR GREEN UNIVERSAL MASTER</t>
  </si>
  <si>
    <t>4344790</t>
  </si>
  <si>
    <t>MNL,USERS QUANTIFILER</t>
  </si>
  <si>
    <t>4345287</t>
  </si>
  <si>
    <t>LMP,HAL 3,050 K L6420-K1 GX5.3</t>
  </si>
  <si>
    <t>4345387</t>
  </si>
  <si>
    <t>4345827</t>
  </si>
  <si>
    <t>DS-30 (DYE SET D) MATRIX STD</t>
  </si>
  <si>
    <t>4345829</t>
  </si>
  <si>
    <t>DS-31 (D W/VIC) MATRIX STD</t>
  </si>
  <si>
    <t>4345831</t>
  </si>
  <si>
    <t>REF-E-32(DYE SET F) MATRIX STD</t>
  </si>
  <si>
    <t>4345833</t>
  </si>
  <si>
    <t>DS-33 (DYE SET G5) MATRIX STD</t>
  </si>
  <si>
    <t>4346135</t>
  </si>
  <si>
    <t>PRTCL,STOCKMARKS II</t>
  </si>
  <si>
    <t>4346479</t>
  </si>
  <si>
    <t>MICROSEQ 500 16S RDNA SEQ KIT</t>
  </si>
  <si>
    <t>4346480</t>
  </si>
  <si>
    <t>4346906</t>
  </si>
  <si>
    <t>FG,MICROPLATE, LHS 96 WELL,</t>
  </si>
  <si>
    <t>4346907</t>
  </si>
  <si>
    <t>96-WELL FAST THERMAL CYCLING</t>
  </si>
  <si>
    <t>4347374</t>
  </si>
  <si>
    <t>4PK 401087 4L ACETONITRILE</t>
  </si>
  <si>
    <t>4347376</t>
  </si>
  <si>
    <t>401271 TETRAZOLE/ACETONITRILE</t>
  </si>
  <si>
    <t>4347377</t>
  </si>
  <si>
    <t>4PK 401272 TCA/DCM(CH2-C12),2L</t>
  </si>
  <si>
    <t>4347380</t>
  </si>
  <si>
    <t>402191 0.02 IODINE/H2O/PYR/THF</t>
  </si>
  <si>
    <t>4347381</t>
  </si>
  <si>
    <t>402221 ACETIC ANHYD/PYR/THF</t>
  </si>
  <si>
    <t>4347481</t>
  </si>
  <si>
    <t>MICROSEQ D2 RDNA FUNGAL SEQ</t>
  </si>
  <si>
    <t>4347482</t>
  </si>
  <si>
    <t>4347483</t>
  </si>
  <si>
    <t>MICROSEQ FULL 16S RDNA SEQ KIT</t>
  </si>
  <si>
    <t>4347484</t>
  </si>
  <si>
    <t>MICROSQ FULL GENE 16S RDNA SEQ</t>
  </si>
  <si>
    <t>4348228</t>
  </si>
  <si>
    <t>MICROSEQ 500 16S RDNA PCR KIT</t>
  </si>
  <si>
    <t>4348229</t>
  </si>
  <si>
    <t>4349153</t>
  </si>
  <si>
    <t>MICROSEQ D2 RDNA FUNGAL PCR</t>
  </si>
  <si>
    <t>4349155</t>
  </si>
  <si>
    <t>MICROSEQ FULL 16S RDNA PCR KIT</t>
  </si>
  <si>
    <t>4349160</t>
  </si>
  <si>
    <t>4349161</t>
  </si>
  <si>
    <t>4349180</t>
  </si>
  <si>
    <t>FG,7500 SPECTRAL DYE CAL KIT</t>
  </si>
  <si>
    <t>4349182</t>
  </si>
  <si>
    <t>FG,7300 SPECTRAL DYE CAL KIT</t>
  </si>
  <si>
    <t>4350584</t>
  </si>
  <si>
    <t>96 WELL RNASE P VERIF PLATE</t>
  </si>
  <si>
    <t>4351104</t>
  </si>
  <si>
    <t>7500 RT PCR SYS,LAPTOP,SVC INS</t>
  </si>
  <si>
    <t>4351105</t>
  </si>
  <si>
    <t>7500 RT PCR SYS,TOWER,SVC INST</t>
  </si>
  <si>
    <t>4351106</t>
  </si>
  <si>
    <t>7500FST REALTIME PCR SYS,LAPTP</t>
  </si>
  <si>
    <t>4351107</t>
  </si>
  <si>
    <t>7500FST REALTIME PCR SYS,W/TWR</t>
  </si>
  <si>
    <t>4351372</t>
  </si>
  <si>
    <t>TAQMAN GENE EX ASSAY MTO, SM</t>
  </si>
  <si>
    <t>4351374</t>
  </si>
  <si>
    <t>TAQMAN SNP ASSAY MTO  HUMAN LG</t>
  </si>
  <si>
    <t>4351376</t>
  </si>
  <si>
    <t>TAQMAN SNP ASSAY MTO, HUMAN M</t>
  </si>
  <si>
    <t>4351379</t>
  </si>
  <si>
    <t>TAQMAN SNP ASSAYS MTO HUMAN SM</t>
  </si>
  <si>
    <t>4351380</t>
  </si>
  <si>
    <t>TQMN SNP ASSAY MTO, NONHUMAN L</t>
  </si>
  <si>
    <t>4351382</t>
  </si>
  <si>
    <t>TQMN SNP ASSAY MTO, NONHUMAN M</t>
  </si>
  <si>
    <t>4351384</t>
  </si>
  <si>
    <t>TQMN SNP ASSAY MTO, NONHUMAN S</t>
  </si>
  <si>
    <t>4351402</t>
  </si>
  <si>
    <t>ASSY,96-WELL BLOCK UPGRADE</t>
  </si>
  <si>
    <t>4351653</t>
  </si>
  <si>
    <t>96 WELL FAST 7900 SPECTRAL DYE</t>
  </si>
  <si>
    <t>4351979</t>
  </si>
  <si>
    <t>FAST 96 WELL RNASE P VERIF</t>
  </si>
  <si>
    <t>4352018</t>
  </si>
  <si>
    <t>SNPLEX SYS ARRAY CONDITIONING</t>
  </si>
  <si>
    <t>4352042</t>
  </si>
  <si>
    <t>FG,TAQMAN FAST UNIVERSAL PCR</t>
  </si>
  <si>
    <t>4352757</t>
  </si>
  <si>
    <t>3130 POP-6TM POLYMER</t>
  </si>
  <si>
    <t>4358101</t>
  </si>
  <si>
    <t>MNL,USERS AMPFLSTR YFILER</t>
  </si>
  <si>
    <t>4358293</t>
  </si>
  <si>
    <t>FAST RCTN TUBES(8 TUBES/STRIP)</t>
  </si>
  <si>
    <t>4358297</t>
  </si>
  <si>
    <t>FG,FAST REACTION TUBE WITH CAP</t>
  </si>
  <si>
    <t>4358305</t>
  </si>
  <si>
    <t>FAST 96 WELL RETAINER TRAY KIT</t>
  </si>
  <si>
    <t>4358351</t>
  </si>
  <si>
    <t>JAR,BUFFER 16ML</t>
  </si>
  <si>
    <t>4359187</t>
  </si>
  <si>
    <t>FG,GENEAMP FAST PCR MASTER MIX</t>
  </si>
  <si>
    <t>4359513</t>
  </si>
  <si>
    <t>AMPFLSTR YFILR PCR AMPLIFICATN</t>
  </si>
  <si>
    <t>4359659</t>
  </si>
  <si>
    <t>2720 GENEAMP THERMAL CYCLER</t>
  </si>
  <si>
    <t>4360954</t>
  </si>
  <si>
    <t>OPTICAL ADHESIVE COVERS</t>
  </si>
  <si>
    <t>4362143</t>
  </si>
  <si>
    <t>7500 FAST REALTIME PCR UPGRADE</t>
  </si>
  <si>
    <t>4362266</t>
  </si>
  <si>
    <t>SNPLEX CORE REAGENTS,48 PLEX</t>
  </si>
  <si>
    <t>4362639</t>
  </si>
  <si>
    <t>SNPLEX SYSTEM CONTROL POOL</t>
  </si>
  <si>
    <t>4362691</t>
  </si>
  <si>
    <t>KIT,TQMN DRUG METABOLISM</t>
  </si>
  <si>
    <t>4363720</t>
  </si>
  <si>
    <t>TEMPLATE CD, AMPFLSTR YFILER</t>
  </si>
  <si>
    <t>4363752</t>
  </si>
  <si>
    <t>3130 POP-4</t>
  </si>
  <si>
    <t>4363783</t>
  </si>
  <si>
    <t>3130 POP-6 3.5ML</t>
  </si>
  <si>
    <t>4363785</t>
  </si>
  <si>
    <t>3130 POP-7</t>
  </si>
  <si>
    <t>4363916</t>
  </si>
  <si>
    <t>QST,7500REALTIME,LAPTP,SVC INS</t>
  </si>
  <si>
    <t>4363917</t>
  </si>
  <si>
    <t>QST,7500REALTIME,TOWER,SVC INS</t>
  </si>
  <si>
    <t>4363926</t>
  </si>
  <si>
    <t>AMPFLSTR YFILR USER MAN+GT CD</t>
  </si>
  <si>
    <t>4363929</t>
  </si>
  <si>
    <t>POP7-3730/3730XL DNA ANALYZERS</t>
  </si>
  <si>
    <t>4363935</t>
  </si>
  <si>
    <t>POP7 BOTTLES</t>
  </si>
  <si>
    <t>4364103</t>
  </si>
  <si>
    <t>TF,TAQMAN FAST UNIVERSAL PCR</t>
  </si>
  <si>
    <t>4364338</t>
  </si>
  <si>
    <t>TAQMAN UNIV MMIX 2X5ML</t>
  </si>
  <si>
    <t>4364340</t>
  </si>
  <si>
    <t>TAQMAN UNIV MMIX 5X5ML</t>
  </si>
  <si>
    <t>4364341</t>
  </si>
  <si>
    <t>TAQMAN UNIV MMIX NO UNG 2X5ML</t>
  </si>
  <si>
    <t>4364343</t>
  </si>
  <si>
    <t>TAQMAN UNIV MMIX NO UNG 5X5ML</t>
  </si>
  <si>
    <t>4364344</t>
  </si>
  <si>
    <t>TF,2X200RXN SYBR GREEN PCR MM</t>
  </si>
  <si>
    <t>4364346</t>
  </si>
  <si>
    <t>TF,5X200RXN SYBR GREEN PCR MM</t>
  </si>
  <si>
    <t>4365463</t>
  </si>
  <si>
    <t>QST,7500 FAST REAL-TIME,TOWER</t>
  </si>
  <si>
    <t>4365464</t>
  </si>
  <si>
    <t>QST,7500 FAST REAL-TIME,LAPTOP</t>
  </si>
  <si>
    <t>4365480</t>
  </si>
  <si>
    <t>QST 3730 48 CAP GEN ANALYZER</t>
  </si>
  <si>
    <t>4365481</t>
  </si>
  <si>
    <t>QST 3730XL 96 CAP GEN ANALYZER</t>
  </si>
  <si>
    <t>4365572</t>
  </si>
  <si>
    <t>IQOQ,SERVICE 7500 FAST</t>
  </si>
  <si>
    <t>4365716</t>
  </si>
  <si>
    <t>MICR RNA AMP LABELING REAG</t>
  </si>
  <si>
    <t>4365717</t>
  </si>
  <si>
    <t>MICR RNA AMP PURIF COMPONENTS</t>
  </si>
  <si>
    <t>4366072</t>
  </si>
  <si>
    <t>TF,2X-TAQMAN FAST UNIVERSAL</t>
  </si>
  <si>
    <t>4366073</t>
  </si>
  <si>
    <t>TF,5X-TAQMAN FAST UNIVERSAL</t>
  </si>
  <si>
    <t>4366135</t>
  </si>
  <si>
    <t>SNPLEX SYSTEM GDNA PLATE W/CD</t>
  </si>
  <si>
    <t>4366589</t>
  </si>
  <si>
    <t>GENESCAN-600 LIZ SIZE STD KIT</t>
  </si>
  <si>
    <t>4366604</t>
  </si>
  <si>
    <t>HID,7500 REAL-TIME,TOWER</t>
  </si>
  <si>
    <t>4366605</t>
  </si>
  <si>
    <t>HID,7500 REAL-TIME,LAPTOP</t>
  </si>
  <si>
    <t>4366932</t>
  </si>
  <si>
    <t>TF,OPTICAL FAST 96-WELL PLT</t>
  </si>
  <si>
    <t>4367469</t>
  </si>
  <si>
    <t>PLATE BASE 3730,SEPTA 96WELL</t>
  </si>
  <si>
    <t>4367470</t>
  </si>
  <si>
    <t>PLATE BASE 3130&amp;3100,96-WELL</t>
  </si>
  <si>
    <t>4367471</t>
  </si>
  <si>
    <t>PLATE RTNR 3130&amp;3100, 96WELL</t>
  </si>
  <si>
    <t>4367472</t>
  </si>
  <si>
    <t>PLATE RTNR 3730,SEPTA 96-WELL</t>
  </si>
  <si>
    <t>4367473</t>
  </si>
  <si>
    <t>PLATE BASE 3730,FILM 96-WELL</t>
  </si>
  <si>
    <t>4367474</t>
  </si>
  <si>
    <t>PLATE RTNR 3730,FILM 96-WELL</t>
  </si>
  <si>
    <t>4367659</t>
  </si>
  <si>
    <t>FG,POWER SYBR GREEN PCR</t>
  </si>
  <si>
    <t>4367660</t>
  </si>
  <si>
    <t>FG, POWER SYBR GREEN</t>
  </si>
  <si>
    <t>4367846</t>
  </si>
  <si>
    <t>FG,TAQMAN FAST PCR UMM - 50ML</t>
  </si>
  <si>
    <t>4368577</t>
  </si>
  <si>
    <t>FG, POWER SYBR GREEN PCR</t>
  </si>
  <si>
    <t>4368606</t>
  </si>
  <si>
    <t>4368702</t>
  </si>
  <si>
    <t>TF, 5 PACK POWER SYBR GREEN</t>
  </si>
  <si>
    <t>4368706</t>
  </si>
  <si>
    <t>TF, 2 PACK POWER SYBR GREEN</t>
  </si>
  <si>
    <t>4368708</t>
  </si>
  <si>
    <t>TF, 10 PACK POWER SYBR GREEN</t>
  </si>
  <si>
    <t>4368813</t>
  </si>
  <si>
    <t>KIT, HIGH CAPACITY CDNA RT</t>
  </si>
  <si>
    <t>4368814</t>
  </si>
  <si>
    <t>4369016</t>
  </si>
  <si>
    <t>FG,TAQMAN GEX MASTER MIX,5 ML</t>
  </si>
  <si>
    <t>4369510</t>
  </si>
  <si>
    <t>TF, TAQMAN GEX MMIX 5X5ML</t>
  </si>
  <si>
    <t>4369514</t>
  </si>
  <si>
    <t>TF,TAQMAN GEX MMIX 2X5ML</t>
  </si>
  <si>
    <t>4369542</t>
  </si>
  <si>
    <t>TF,TAQMAN GEX MMIX 10X5ML</t>
  </si>
  <si>
    <t>4370074</t>
  </si>
  <si>
    <t>FG,TAQMAN GEX MASTR MIX, 50 ML</t>
  </si>
  <si>
    <t>4370141</t>
  </si>
  <si>
    <t>PLATE ADAPTER,96WELL FAST 310</t>
  </si>
  <si>
    <t>4370489</t>
  </si>
  <si>
    <t>FAST MICROSEQ 500 PCR KIT</t>
  </si>
  <si>
    <t>4370568</t>
  </si>
  <si>
    <t>S.AUREUS TQMN BRONZE</t>
  </si>
  <si>
    <t>4370653</t>
  </si>
  <si>
    <t>FAST MICROSEQ 500  PCR KIT</t>
  </si>
  <si>
    <t>4371295</t>
  </si>
  <si>
    <t>MSID V2.0 LIB FULL</t>
  </si>
  <si>
    <t>4371296</t>
  </si>
  <si>
    <t>SW,MSID LIB FUNGAL</t>
  </si>
  <si>
    <t>4371298</t>
  </si>
  <si>
    <t>MICROSEQ ID SW BUNDLE V2.1.1</t>
  </si>
  <si>
    <t>4371355</t>
  </si>
  <si>
    <t>FG,TAQMAN GT MASTER MIX,10 ML</t>
  </si>
  <si>
    <t>4371357</t>
  </si>
  <si>
    <t>FG,TAQMAN GT MASTER MIX,50 ML</t>
  </si>
  <si>
    <t>4371431</t>
  </si>
  <si>
    <t>SW,MICROSEQ ID SW (1LIC)</t>
  </si>
  <si>
    <t>4371435</t>
  </si>
  <si>
    <t>96 WELL LHS SYS DYE CAL PLATE</t>
  </si>
  <si>
    <t>4373872</t>
  </si>
  <si>
    <t>MINIFILER PCR AMPLIFICATION</t>
  </si>
  <si>
    <t>4374348</t>
  </si>
  <si>
    <t>NA-STAR INFLUENZA NIRD REAGENT</t>
  </si>
  <si>
    <t>4374349</t>
  </si>
  <si>
    <t>NA-STAR DETECTION MICROPLATES</t>
  </si>
  <si>
    <t>4374422</t>
  </si>
  <si>
    <t>NA-STAR INFLUENZA NIRD KIT</t>
  </si>
  <si>
    <t>4374966</t>
  </si>
  <si>
    <t>TF,HIGH CAP CDNA REV TRANS KIT</t>
  </si>
  <si>
    <t>4374967</t>
  </si>
  <si>
    <t>4375282</t>
  </si>
  <si>
    <t>FG,FAST 48-WELL TRAY</t>
  </si>
  <si>
    <t>4375305</t>
  </si>
  <si>
    <t>VERITI FAST 96W THERMAL CYCLER</t>
  </si>
  <si>
    <t>4375323</t>
  </si>
  <si>
    <t>48-WELL OPTICAL ADHESIVE FILM</t>
  </si>
  <si>
    <t>4375768</t>
  </si>
  <si>
    <t>SNPLEX SYST GENOTYPING 48-PLEX</t>
  </si>
  <si>
    <t>4375816</t>
  </si>
  <si>
    <t>FG,FAST OPTICAL 48-WELL RXN</t>
  </si>
  <si>
    <t>4375928</t>
  </si>
  <si>
    <t>4376357</t>
  </si>
  <si>
    <t>STEPONE RT PCR SYSTEM</t>
  </si>
  <si>
    <t>4376373</t>
  </si>
  <si>
    <t>STEPONE RT PCR SYSTEM,LAPTOP</t>
  </si>
  <si>
    <t>4376374</t>
  </si>
  <si>
    <t>STEPONE RT PCR SYSTEM,TOWER</t>
  </si>
  <si>
    <t>4376484</t>
  </si>
  <si>
    <t>BIGDYE XTERMINATOR KIT 50ML</t>
  </si>
  <si>
    <t>4376485</t>
  </si>
  <si>
    <t>BIGDYE XTERMINATOR KIT 800ML</t>
  </si>
  <si>
    <t>4376486</t>
  </si>
  <si>
    <t>BIGDYE XTERMINATOR KIT 2ML</t>
  </si>
  <si>
    <t>4376487</t>
  </si>
  <si>
    <t>BIGDYE XTERMINATOR KIT 20ML</t>
  </si>
  <si>
    <t>4376598</t>
  </si>
  <si>
    <t>STEPONEPLUS RT PCR SYS, LAPTOP</t>
  </si>
  <si>
    <t>4376599</t>
  </si>
  <si>
    <t>STEPONE PLUS 96WELL RT PCR SYS</t>
  </si>
  <si>
    <t>4376600</t>
  </si>
  <si>
    <t>4377669</t>
  </si>
  <si>
    <t>VERIFLEX 9 CHL 96W TEMP VERIF</t>
  </si>
  <si>
    <t>4379216</t>
  </si>
  <si>
    <t>UPGRADE STEPONEPLUS RT PCR SYS</t>
  </si>
  <si>
    <t>4379449</t>
  </si>
  <si>
    <t>4379590</t>
  </si>
  <si>
    <t>FG,96-WELL SUPPORT BASE</t>
  </si>
  <si>
    <t>4379874</t>
  </si>
  <si>
    <t>GA 10X PCR GOLD BUFF &amp; MGCL2,</t>
  </si>
  <si>
    <t>4379876</t>
  </si>
  <si>
    <t>FG,10X PCR BUFFER I, 2 X 75ML</t>
  </si>
  <si>
    <t>4379878</t>
  </si>
  <si>
    <t>10X PCR BUFFER II &amp; MGCL2,</t>
  </si>
  <si>
    <t>4379950</t>
  </si>
  <si>
    <t>GENESCAN-1200 LIZ SIZE STD KIT</t>
  </si>
  <si>
    <t>4379983</t>
  </si>
  <si>
    <t>MICROAMP 96W TRAY FOR VERIFLEX</t>
  </si>
  <si>
    <t>4381656</t>
  </si>
  <si>
    <t>TF,TAQMAN GT MASTR MIX,2X10 ML</t>
  </si>
  <si>
    <t>4381657</t>
  </si>
  <si>
    <t>TF,TAQMAN GT MASTR MIX,2X50 ML</t>
  </si>
  <si>
    <t>4381788</t>
  </si>
  <si>
    <t>QST,STEPONE RT PCR SYSTEM</t>
  </si>
  <si>
    <t>4381789</t>
  </si>
  <si>
    <t>QST,STEPONE RT PCR SYST LAPTOP</t>
  </si>
  <si>
    <t>4381790</t>
  </si>
  <si>
    <t>QST,STEPONE RT PCR SYSTEM TOWR</t>
  </si>
  <si>
    <t>4381791</t>
  </si>
  <si>
    <t>QST,STEPONE+ 96WELL RT PCR SYS</t>
  </si>
  <si>
    <t>4381792</t>
  </si>
  <si>
    <t>QST,STEPONEPLUS 96WELL LAPTOP</t>
  </si>
  <si>
    <t>4381793</t>
  </si>
  <si>
    <t>QST,STEPONEPLUS 96WELL TOWER</t>
  </si>
  <si>
    <t>4381850</t>
  </si>
  <si>
    <t>MICROAMP 96W TRAY/RETAINER SET</t>
  </si>
  <si>
    <t>4382167</t>
  </si>
  <si>
    <t>KIMWIPES,EX-L DELICATE TASK</t>
  </si>
  <si>
    <t>4382397</t>
  </si>
  <si>
    <t>FAST MICROSEQ FUNGAL PCR KIT</t>
  </si>
  <si>
    <t>4382423</t>
  </si>
  <si>
    <t>4382486</t>
  </si>
  <si>
    <t>TAQMAN« BACILLUS ANTHRACIS</t>
  </si>
  <si>
    <t>4382488</t>
  </si>
  <si>
    <t>4382490</t>
  </si>
  <si>
    <t>TAQMAN FRANCISELLA TULARENSIS</t>
  </si>
  <si>
    <t>4382492</t>
  </si>
  <si>
    <t>TQMN CRONOBCTR SAKAZAKII DETEC</t>
  </si>
  <si>
    <t>4382878</t>
  </si>
  <si>
    <t>4385610</t>
  </si>
  <si>
    <t>FG, FAST SYBR MASTER MIX 1ML</t>
  </si>
  <si>
    <t>4385612</t>
  </si>
  <si>
    <t>FG, FAST SYBR MASTER MIX 5ML</t>
  </si>
  <si>
    <t>4385614</t>
  </si>
  <si>
    <t>FG, FAST SYBR MASTER MIX 50ML</t>
  </si>
  <si>
    <t>4385616</t>
  </si>
  <si>
    <t>TF,2PACK FAST SYBR MASTER MIX</t>
  </si>
  <si>
    <t>4385617</t>
  </si>
  <si>
    <t>TF,5PACK FAST SYBR MASTER MIX</t>
  </si>
  <si>
    <t>4385618</t>
  </si>
  <si>
    <t>TF,10PACK FAST SYBR MASTER MIX</t>
  </si>
  <si>
    <t>4386995</t>
  </si>
  <si>
    <t>FG, TAQMAN CELLS-TO-CT CONTROL</t>
  </si>
  <si>
    <t>4387299</t>
  </si>
  <si>
    <t>TAQMAN PREAMP CELLS-TO-CT</t>
  </si>
  <si>
    <t>4387391</t>
  </si>
  <si>
    <t>AGPATH-ID ONE-STEP RT-PCR</t>
  </si>
  <si>
    <t>4387406</t>
  </si>
  <si>
    <t>FG,RNA TO CDNA</t>
  </si>
  <si>
    <t>4387424</t>
  </si>
  <si>
    <t>4388639</t>
  </si>
  <si>
    <t>PATH-ID MULTIPLEX MM</t>
  </si>
  <si>
    <t>4388641</t>
  </si>
  <si>
    <t>PATH-ID MULTIPLEX MM 5X</t>
  </si>
  <si>
    <t>4388642</t>
  </si>
  <si>
    <t>PATH-ID MULTIPLEX MM 10X</t>
  </si>
  <si>
    <t>4388643</t>
  </si>
  <si>
    <t>PATH-ID QPCR MM (100 RXN.)</t>
  </si>
  <si>
    <t>4388644</t>
  </si>
  <si>
    <t>PATH-ID QPCR MM (500 RXN.)</t>
  </si>
  <si>
    <t>4389986</t>
  </si>
  <si>
    <t>FG,KIT RNA-TO-CT 1-STEP SYBR,</t>
  </si>
  <si>
    <t>4390229</t>
  </si>
  <si>
    <t>4390937</t>
  </si>
  <si>
    <t>TAQ GOLD FAST PCR MASTER MIX</t>
  </si>
  <si>
    <t>4390939</t>
  </si>
  <si>
    <t>4390941</t>
  </si>
  <si>
    <t>4391178</t>
  </si>
  <si>
    <t>4391524</t>
  </si>
  <si>
    <t>TQMN EXPRESS PLATE,CUSTOM 1X96</t>
  </si>
  <si>
    <t>4391525</t>
  </si>
  <si>
    <t>4391526</t>
  </si>
  <si>
    <t>TQMN EXPRESS PLATE,CUSTOM 2X48</t>
  </si>
  <si>
    <t>4391527</t>
  </si>
  <si>
    <t>4391528</t>
  </si>
  <si>
    <t>TQMN EXPRESS PLATE,CUSTOM 3X32</t>
  </si>
  <si>
    <t>4391529</t>
  </si>
  <si>
    <t>4391848</t>
  </si>
  <si>
    <t>TAQMAN MICRORNA CELLS-TO-CT</t>
  </si>
  <si>
    <t>4392420</t>
  </si>
  <si>
    <t>SIL. SEL. SIRNA, INV, STD, 5NM</t>
  </si>
  <si>
    <t>4392421</t>
  </si>
  <si>
    <t>SIL. SEL. SIRNA, INV, STD,20NM</t>
  </si>
  <si>
    <t>4392422</t>
  </si>
  <si>
    <t>SIL. SEL. SIRNA, INV, STD,40NM</t>
  </si>
  <si>
    <t>4392431</t>
  </si>
  <si>
    <t>ANTI-MIR HSA-LET-7C MIRNA</t>
  </si>
  <si>
    <t>4392653</t>
  </si>
  <si>
    <t>FG,KIT RNA-TO-CT 1-STEP TAQMAN</t>
  </si>
  <si>
    <t>4392656</t>
  </si>
  <si>
    <t>TF,10PK KIT RNA-TO-CT 1-STEP</t>
  </si>
  <si>
    <t>4392904</t>
  </si>
  <si>
    <t>PREPFILR 96WELL PROCESNG PLATE</t>
  </si>
  <si>
    <t>4392938</t>
  </si>
  <si>
    <t>4393710</t>
  </si>
  <si>
    <t>4393715</t>
  </si>
  <si>
    <t>POP-4 (384)POLYMER 3500 SERIES</t>
  </si>
  <si>
    <t>4393718</t>
  </si>
  <si>
    <t>CONDITIONING REAGNT 3500SERIES</t>
  </si>
  <si>
    <t>4393927</t>
  </si>
  <si>
    <t>ANODE BFFR CONTAINR 3500SERIES</t>
  </si>
  <si>
    <t>4396787</t>
  </si>
  <si>
    <t>FAST MICROSQ D2 FUNGL RDNA PCR</t>
  </si>
  <si>
    <t>4396838</t>
  </si>
  <si>
    <t>TAQMAN ENVIRONMENTAL</t>
  </si>
  <si>
    <t>4397722</t>
  </si>
  <si>
    <t>4398021</t>
  </si>
  <si>
    <t>TF,2 X 200RXN TAQMAN EMM 2.0</t>
  </si>
  <si>
    <t>4398044</t>
  </si>
  <si>
    <t>TF,4 X 200RXN TAQMAN EMM 2.0</t>
  </si>
  <si>
    <t>4398220</t>
  </si>
  <si>
    <t>MSID 16S RDNA LIB 500</t>
  </si>
  <si>
    <t>4398813</t>
  </si>
  <si>
    <t>AMPLITAQ GOLD 360 DNA POLYMRSE</t>
  </si>
  <si>
    <t>4398818</t>
  </si>
  <si>
    <t>AMPLITAQ360 DNA POLYMRSE</t>
  </si>
  <si>
    <t>4398823</t>
  </si>
  <si>
    <t>4398828</t>
  </si>
  <si>
    <t>4398833</t>
  </si>
  <si>
    <t>4398848</t>
  </si>
  <si>
    <t>AMPLITAQ 360 BUFFER KIT</t>
  </si>
  <si>
    <t>4398876</t>
  </si>
  <si>
    <t>AMPLITAQ GOLD 360 MASTER MIX</t>
  </si>
  <si>
    <t>4398881</t>
  </si>
  <si>
    <t>4398886</t>
  </si>
  <si>
    <t>4398892</t>
  </si>
  <si>
    <t>4398894</t>
  </si>
  <si>
    <t>4398895</t>
  </si>
  <si>
    <t>AMPLITAQ 360 DNA POLYMERASE</t>
  </si>
  <si>
    <t>4398896</t>
  </si>
  <si>
    <t>4398897</t>
  </si>
  <si>
    <t>4398898</t>
  </si>
  <si>
    <t>AMPLITAQ GOLD 360 DNA POLYM</t>
  </si>
  <si>
    <t>4398901</t>
  </si>
  <si>
    <t>4399002</t>
  </si>
  <si>
    <t>TAQMAN GE CELLS-TO-CT</t>
  </si>
  <si>
    <t>4399003</t>
  </si>
  <si>
    <t>TAQMAN FAST CELLS-TO-CT</t>
  </si>
  <si>
    <t>4400292</t>
  </si>
  <si>
    <t>TAQMAN COPY NUMBER ASSAY MTO M</t>
  </si>
  <si>
    <t>4400293</t>
  </si>
  <si>
    <t>TAQMAN COPY NUMBER ASSAY MTO L</t>
  </si>
  <si>
    <t>4400294</t>
  </si>
  <si>
    <t>CUST TQMN COPY NUMBR ASSAYS,SM</t>
  </si>
  <si>
    <t>4400295</t>
  </si>
  <si>
    <t>CUST TQMN COPY NUMBR ASAYS,MED</t>
  </si>
  <si>
    <t>4400296</t>
  </si>
  <si>
    <t>CUST TQMN COPY NUMBR ASSAYS,LG</t>
  </si>
  <si>
    <t>4401857</t>
  </si>
  <si>
    <t>TAQMAN GTXPRESS MASTER MIX</t>
  </si>
  <si>
    <t>4401890</t>
  </si>
  <si>
    <t>4401892</t>
  </si>
  <si>
    <t>4402085</t>
  </si>
  <si>
    <t>RESDNASEQ QUANTITATIVE CHO DNA</t>
  </si>
  <si>
    <t>4402953</t>
  </si>
  <si>
    <t>POWER SYBR GREEN CELLS TO CT</t>
  </si>
  <si>
    <t>4402954</t>
  </si>
  <si>
    <t>4402955</t>
  </si>
  <si>
    <t>4402956</t>
  </si>
  <si>
    <t>FAST SYBR GREEN CELLS TO CT</t>
  </si>
  <si>
    <t>4402957</t>
  </si>
  <si>
    <t>4402959</t>
  </si>
  <si>
    <t>SYBR GREEN CELLS TO CT</t>
  </si>
  <si>
    <t>4402960</t>
  </si>
  <si>
    <t>CELLS TO CT STOP SOLUTION</t>
  </si>
  <si>
    <t>4403081</t>
  </si>
  <si>
    <t>LYSIS DSS GTXPRESS 4000 4000</t>
  </si>
  <si>
    <t>4403083</t>
  </si>
  <si>
    <t>LYSIS DSS GTXPRESS 4000 400</t>
  </si>
  <si>
    <t>4403087</t>
  </si>
  <si>
    <t>LYSIS DSS GTXPRESS 20000 400</t>
  </si>
  <si>
    <t>4403311</t>
  </si>
  <si>
    <t>TAQMAN GTXPRESS MASTER MIX 400</t>
  </si>
  <si>
    <t>4403313</t>
  </si>
  <si>
    <t>LYSIS DSS GTXPRESS 400 100</t>
  </si>
  <si>
    <t>4403319</t>
  </si>
  <si>
    <t>4403874</t>
  </si>
  <si>
    <t>MICROSEQLISTERIA MONO DET KIT</t>
  </si>
  <si>
    <t>4403930</t>
  </si>
  <si>
    <t>MICROSEQ SALMONELLA SPP DET</t>
  </si>
  <si>
    <t>4404687</t>
  </si>
  <si>
    <t>CAPILLARY ARRAY 24-CAP 36CM</t>
  </si>
  <si>
    <t>4405541</t>
  </si>
  <si>
    <t>TAQMAN BVDV REAGENTS</t>
  </si>
  <si>
    <t>4405542</t>
  </si>
  <si>
    <t>TQMN BVDV AND XENO RNA CONTRLS</t>
  </si>
  <si>
    <t>4405543</t>
  </si>
  <si>
    <t>TAQMAN AIV REAGENTS</t>
  </si>
  <si>
    <t>4405544</t>
  </si>
  <si>
    <t>TQMN AIV AND XENO RNA CONTROLS</t>
  </si>
  <si>
    <t>4405548</t>
  </si>
  <si>
    <t>TAQMAN PRRSV AND XENO RNA CTRL</t>
  </si>
  <si>
    <t>4405633</t>
  </si>
  <si>
    <t>AB 3500XL GENETIC ANALYZER</t>
  </si>
  <si>
    <t>4405673</t>
  </si>
  <si>
    <t>AB 3500 GENETIC ANALYZER</t>
  </si>
  <si>
    <t>4406016</t>
  </si>
  <si>
    <t>AB 3500XL GENETIC ANALYZER HID</t>
  </si>
  <si>
    <t>4406017</t>
  </si>
  <si>
    <t>AB 3500 GENETIC ANALYZER HID</t>
  </si>
  <si>
    <t>4406018</t>
  </si>
  <si>
    <t>AB 3500XL GENETIC ANALYZER QST</t>
  </si>
  <si>
    <t>4406019</t>
  </si>
  <si>
    <t>AB 3500 GENETIC ANALYZER QST</t>
  </si>
  <si>
    <t>4406874</t>
  </si>
  <si>
    <t>TAQMAN NDV REAGENTS</t>
  </si>
  <si>
    <t>4406875</t>
  </si>
  <si>
    <t>TQMN NDV AND XENO RNA CONTROLS</t>
  </si>
  <si>
    <t>4406984</t>
  </si>
  <si>
    <t>7500 FAST DX INSTRUMENT,LAPTOP</t>
  </si>
  <si>
    <t>4406985</t>
  </si>
  <si>
    <t>7500 FAST DX INSTRUMENT,TOWER</t>
  </si>
  <si>
    <t>4407267</t>
  </si>
  <si>
    <t>SILENCER SELECT, VAL., INVIVO,</t>
  </si>
  <si>
    <t>4407270</t>
  </si>
  <si>
    <t>SILENCER SELECT, VAL., HPLC,</t>
  </si>
  <si>
    <t>4407760</t>
  </si>
  <si>
    <t>PREPSEQ RAPID SPIN SAMPLE PREP</t>
  </si>
  <si>
    <t>4408227</t>
  </si>
  <si>
    <t>DTR 96WELL PLATE MICROSEQ</t>
  </si>
  <si>
    <t>4408228</t>
  </si>
  <si>
    <t>DTR CARTRIDGES MICROSEQ</t>
  </si>
  <si>
    <t>4408256</t>
  </si>
  <si>
    <t>CATHODE BFR CONTAINR 3500 SER</t>
  </si>
  <si>
    <t>4408399</t>
  </si>
  <si>
    <t>GENESCAN-600 LIZ SIZE STD V2.0</t>
  </si>
  <si>
    <t>4408510</t>
  </si>
  <si>
    <t>TQMN OPNARAY GENOTYPNG PLATFRM</t>
  </si>
  <si>
    <t>4409537</t>
  </si>
  <si>
    <t>LAPTOP 7500 RT PCR SYS</t>
  </si>
  <si>
    <t>4409538</t>
  </si>
  <si>
    <t>TOWER 21CFRP11 7500 RT PCR SYS</t>
  </si>
  <si>
    <t>4409539</t>
  </si>
  <si>
    <t>LAPTOP 7500 FAST RT PCR SYS</t>
  </si>
  <si>
    <t>4409540</t>
  </si>
  <si>
    <t>TOWER 7500 FAST RT PCR SYS</t>
  </si>
  <si>
    <t>4410228</t>
  </si>
  <si>
    <t>4410715</t>
  </si>
  <si>
    <t>SEPTA CATHODE BUFFER CNTR 3500</t>
  </si>
  <si>
    <t>4412637</t>
  </si>
  <si>
    <t>LISTERIA MONO. STARTER KIT</t>
  </si>
  <si>
    <t>4412639</t>
  </si>
  <si>
    <t>SALMONELLA STARTER KIT</t>
  </si>
  <si>
    <t>4413255</t>
  </si>
  <si>
    <t>TQMN ARRAY 96-WELL FAST PLATE</t>
  </si>
  <si>
    <t>4413256</t>
  </si>
  <si>
    <t>4413257</t>
  </si>
  <si>
    <t>4413258</t>
  </si>
  <si>
    <t>4413259</t>
  </si>
  <si>
    <t>4413260</t>
  </si>
  <si>
    <t>4413261</t>
  </si>
  <si>
    <t>4413262</t>
  </si>
  <si>
    <t>4413263</t>
  </si>
  <si>
    <t>4413264</t>
  </si>
  <si>
    <t>TQMN ARRAY 96-WELL PLATE,6X16</t>
  </si>
  <si>
    <t>4413265</t>
  </si>
  <si>
    <t>TQMN ARRAY 96-WELL PLATE</t>
  </si>
  <si>
    <t>4413266</t>
  </si>
  <si>
    <t>TQMN ARRAY 96-WELL PLATE,12X8</t>
  </si>
  <si>
    <t>4413269</t>
  </si>
  <si>
    <t>PREPSEQ RAPID SPIN KIT</t>
  </si>
  <si>
    <t>4413686</t>
  </si>
  <si>
    <t>PREPSEQ + MODULE R</t>
  </si>
  <si>
    <t>4413713</t>
  </si>
  <si>
    <t>CHO QUANT ASSY+PREPSEQ+MOD. R</t>
  </si>
  <si>
    <t>4413938</t>
  </si>
  <si>
    <t>BVD RNA TEST KIT</t>
  </si>
  <si>
    <t>4413973</t>
  </si>
  <si>
    <t>HID REALTIME PCR SOFTWARE</t>
  </si>
  <si>
    <t>4414101</t>
  </si>
  <si>
    <t>HUMAN 14-3-3 INDUCED</t>
  </si>
  <si>
    <t>4414102</t>
  </si>
  <si>
    <t>HUMAN ACTIVATION OF</t>
  </si>
  <si>
    <t>4414105</t>
  </si>
  <si>
    <t>HUMAN APOPTOSIS THROUGH</t>
  </si>
  <si>
    <t>4414111</t>
  </si>
  <si>
    <t>HUMAN BRCA1 PATHWAY</t>
  </si>
  <si>
    <t>4414112</t>
  </si>
  <si>
    <t>HUMAN BREAST CANCER REAGENT</t>
  </si>
  <si>
    <t>4414114</t>
  </si>
  <si>
    <t>HUMAN CAMP PATHWAY</t>
  </si>
  <si>
    <t>4414117</t>
  </si>
  <si>
    <t>HUMAN CELLULAR APOPTOSIS</t>
  </si>
  <si>
    <t>4414121</t>
  </si>
  <si>
    <t>HUMAN COLORECTAL CANCER</t>
  </si>
  <si>
    <t>4414122</t>
  </si>
  <si>
    <t>HUMAN CREB PATHWAY</t>
  </si>
  <si>
    <t>4414123</t>
  </si>
  <si>
    <t>HUMAN CYCLINS AND CELL CYCLE</t>
  </si>
  <si>
    <t>4414128</t>
  </si>
  <si>
    <t>HUMAN DNA REPAIR MECHANISM</t>
  </si>
  <si>
    <t>4414131</t>
  </si>
  <si>
    <t>HUMAN ENOS SIGNALING</t>
  </si>
  <si>
    <t>4414134</t>
  </si>
  <si>
    <t>HUMAN FACTORS FOR</t>
  </si>
  <si>
    <t>4414135</t>
  </si>
  <si>
    <t>HUMAN FAS SIGNALING</t>
  </si>
  <si>
    <t>4414137</t>
  </si>
  <si>
    <t>HUMAN GPCR PATHWAY</t>
  </si>
  <si>
    <t>4414138</t>
  </si>
  <si>
    <t>HUMAN GUIDANCE AND GROWTH</t>
  </si>
  <si>
    <t>4414140</t>
  </si>
  <si>
    <t>HUMAN HUNTINGTON DISEASE</t>
  </si>
  <si>
    <t>4414141</t>
  </si>
  <si>
    <t>HUMAN IGF1R SIGNALING</t>
  </si>
  <si>
    <t>4414146</t>
  </si>
  <si>
    <t>HUMAN AHR PATHWAY</t>
  </si>
  <si>
    <t>4414147</t>
  </si>
  <si>
    <t>HUMAN IL-3 PATHWAY</t>
  </si>
  <si>
    <t>4414148</t>
  </si>
  <si>
    <t>HUMAN IL-4 PATHWAY</t>
  </si>
  <si>
    <t>4414149</t>
  </si>
  <si>
    <t>HUMAN IL-6 PATHWAY</t>
  </si>
  <si>
    <t>4414151</t>
  </si>
  <si>
    <t>HUMAN ILK SIGNALING</t>
  </si>
  <si>
    <t>4414153</t>
  </si>
  <si>
    <t>HUMAN INSULIN RECEPTOR PATHWAY</t>
  </si>
  <si>
    <t>4414155</t>
  </si>
  <si>
    <t>HUMAN INTRACELLULAR CALCIUM</t>
  </si>
  <si>
    <t>4414156</t>
  </si>
  <si>
    <t>HUMAN JAK-STAT PATHWAY</t>
  </si>
  <si>
    <t>4414159</t>
  </si>
  <si>
    <t>HUMAN MELATONIN SIGNALING</t>
  </si>
  <si>
    <t>4414160</t>
  </si>
  <si>
    <t>HUMAN PRION PATHWAY</t>
  </si>
  <si>
    <t>4414161</t>
  </si>
  <si>
    <t>HUMAN MOLECULAR</t>
  </si>
  <si>
    <t>4414167</t>
  </si>
  <si>
    <t>HUMAN P53 MEDIATED APOPTOSIS</t>
  </si>
  <si>
    <t>4414170</t>
  </si>
  <si>
    <t>HUMAN PATHOGENESIS</t>
  </si>
  <si>
    <t>4414172</t>
  </si>
  <si>
    <t>HUMAN PI3K SIGNALING</t>
  </si>
  <si>
    <t>4414173</t>
  </si>
  <si>
    <t>HUMAN PI3K SIGNALING IN</t>
  </si>
  <si>
    <t>4414174</t>
  </si>
  <si>
    <t>HUMAN PKA SIGNALING</t>
  </si>
  <si>
    <t>4414176</t>
  </si>
  <si>
    <t>HUMAN RAS PATHWAY</t>
  </si>
  <si>
    <t>4414177</t>
  </si>
  <si>
    <t>HUMAN PANCREATIC</t>
  </si>
  <si>
    <t>4414179</t>
  </si>
  <si>
    <t>HUMAN RHO FAMILY GTPASES</t>
  </si>
  <si>
    <t>4414180</t>
  </si>
  <si>
    <t>HUMAN RHOA PATHWAY</t>
  </si>
  <si>
    <t>4414182</t>
  </si>
  <si>
    <t>HUMAN SIGNALING IN</t>
  </si>
  <si>
    <t>4414183</t>
  </si>
  <si>
    <t>HUMAN NFAT AND CARDIAC</t>
  </si>
  <si>
    <t>4414184</t>
  </si>
  <si>
    <t>HUMAN SMAD SIGNALING NETWORK</t>
  </si>
  <si>
    <t>4414185</t>
  </si>
  <si>
    <t>HUMAN SPERM MOTILITY</t>
  </si>
  <si>
    <t>4414188</t>
  </si>
  <si>
    <t>HUMAN THROMBIN SIGNALING</t>
  </si>
  <si>
    <t>4414198</t>
  </si>
  <si>
    <t>HUMAN UBIQUITIN-PROTEASOME</t>
  </si>
  <si>
    <t>4414199</t>
  </si>
  <si>
    <t>HUMAN VEGF PATHWAY</t>
  </si>
  <si>
    <t>4415044</t>
  </si>
  <si>
    <t>4415045</t>
  </si>
  <si>
    <t>LISTERIA M. START KIT</t>
  </si>
  <si>
    <t>4415193</t>
  </si>
  <si>
    <t>VETMAX BTV CONTROL</t>
  </si>
  <si>
    <t>4415198</t>
  </si>
  <si>
    <t>VETMAX M HYO CONTROL</t>
  </si>
  <si>
    <t>4415200</t>
  </si>
  <si>
    <t>SIV RNA TEST KIT</t>
  </si>
  <si>
    <t>4415203</t>
  </si>
  <si>
    <t>VETMAX BHV-1 REAGENTS</t>
  </si>
  <si>
    <t>4415207</t>
  </si>
  <si>
    <t>VETMAX BTV REAGENT</t>
  </si>
  <si>
    <t>4415217</t>
  </si>
  <si>
    <t>VETMAX M HYO REAGENTS AB</t>
  </si>
  <si>
    <t>4415327</t>
  </si>
  <si>
    <t>VETMAX QPCR MASTER MIX</t>
  </si>
  <si>
    <t>4415328</t>
  </si>
  <si>
    <t>VETMAX RT-PCR</t>
  </si>
  <si>
    <t>4415330</t>
  </si>
  <si>
    <t>VETMAX MULTIPLEX PCR</t>
  </si>
  <si>
    <t>4415506</t>
  </si>
  <si>
    <t>MICROSEQ ID PCR &amp; SEQ CLEAN-UP</t>
  </si>
  <si>
    <t>4425042</t>
  </si>
  <si>
    <t>DS-36 MATRIX STANDARD KIT</t>
  </si>
  <si>
    <t>4425147</t>
  </si>
  <si>
    <t>MICROSQ 7500FST SYS DETECTN SW</t>
  </si>
  <si>
    <t>4425642</t>
  </si>
  <si>
    <t>HBTU ACTIVATION KIT</t>
  </si>
  <si>
    <t>4426479</t>
  </si>
  <si>
    <t>AB 3500 TO 3500XL UPGRADE</t>
  </si>
  <si>
    <t>4426714</t>
  </si>
  <si>
    <t>4426715</t>
  </si>
  <si>
    <t>PREPSEQ RAPID SPIN EXTRA CLEAN</t>
  </si>
  <si>
    <t>4426961</t>
  </si>
  <si>
    <t>TQMN NONCODING RNA ASSAY MTO S</t>
  </si>
  <si>
    <t>4427037</t>
  </si>
  <si>
    <t>SIL SEL SIRNA INV STD</t>
  </si>
  <si>
    <t>4427038</t>
  </si>
  <si>
    <t>SIL SEL VALIDATED SIRNA STD</t>
  </si>
  <si>
    <t>4427409</t>
  </si>
  <si>
    <t>MICROSEQ E. COLI O157:H7.DET</t>
  </si>
  <si>
    <t>4427410</t>
  </si>
  <si>
    <t>MICROSEQ LISTERIA SPP. DET.</t>
  </si>
  <si>
    <t>4427807</t>
  </si>
  <si>
    <t>MMCROSEQ ID CLEANUP COMBO KIT</t>
  </si>
  <si>
    <t>4427975</t>
  </si>
  <si>
    <t>TAQMAN MICRO RNA ASSAYS INV SM</t>
  </si>
  <si>
    <t>4428176</t>
  </si>
  <si>
    <t>PREPSEQ NUCLEIC ACID EXTRACTN</t>
  </si>
  <si>
    <t>4432250</t>
  </si>
  <si>
    <t>4440751</t>
  </si>
  <si>
    <t>SW,RAPIDFINDR EXPRESS 7500FAST</t>
  </si>
  <si>
    <t>4441350</t>
  </si>
  <si>
    <t>AUTOMATE EXPRESS INSTALL KIT</t>
  </si>
  <si>
    <t>4441351</t>
  </si>
  <si>
    <t>PREPFILR EXPRESS BTA F DNA EXT</t>
  </si>
  <si>
    <t>4441352</t>
  </si>
  <si>
    <t>PREPFILER EXPRESS F DNA EXT</t>
  </si>
  <si>
    <t>4441763</t>
  </si>
  <si>
    <t>AUTOMATE EXPRESS DNA</t>
  </si>
  <si>
    <t>4442135</t>
  </si>
  <si>
    <t>PATH-ID MPX ONE-STEP KIT AH</t>
  </si>
  <si>
    <t>4442136</t>
  </si>
  <si>
    <t>4442137</t>
  </si>
  <si>
    <t>4443420</t>
  </si>
  <si>
    <t>SW, ACCUSEQ</t>
  </si>
  <si>
    <t>4443421</t>
  </si>
  <si>
    <t>SW,ACCUSEQ W/MYCOPLASMA MODULE</t>
  </si>
  <si>
    <t>4443422</t>
  </si>
  <si>
    <t>SW,MYCOPLASMA ASSAY MODULE</t>
  </si>
  <si>
    <t>4444415</t>
  </si>
  <si>
    <t>VIRALSEQ MMV RT PCR DET KIT</t>
  </si>
  <si>
    <t>4444432</t>
  </si>
  <si>
    <t>4445000</t>
  </si>
  <si>
    <t>4445657</t>
  </si>
  <si>
    <t>E COLI O157:H7 STARTER KIT</t>
  </si>
  <si>
    <t>4445659</t>
  </si>
  <si>
    <t>LISTERIA SPP STARTER KIT</t>
  </si>
  <si>
    <t>4448335</t>
  </si>
  <si>
    <t>SW,UPGRADE MICROSEQ ID (3130)</t>
  </si>
  <si>
    <t>4448336</t>
  </si>
  <si>
    <t>MSID SOFTWARE BUNDLE (1LIC)</t>
  </si>
  <si>
    <t>4448646</t>
  </si>
  <si>
    <t>4452222</t>
  </si>
  <si>
    <t>PREPSEQ 1-2-3 MYCOPLASMA</t>
  </si>
  <si>
    <t>4453543</t>
  </si>
  <si>
    <t>96-WELL BLOCK UPGRADE</t>
  </si>
  <si>
    <t>4453544</t>
  </si>
  <si>
    <t>FAST 96-WELL BLOCK UPGRADE</t>
  </si>
  <si>
    <t>4453545</t>
  </si>
  <si>
    <t>384-WELL BLOCK UPGRADE</t>
  </si>
  <si>
    <t>4453546</t>
  </si>
  <si>
    <t>ARRAY CARD BLOCK UPGRADE</t>
  </si>
  <si>
    <t>4453551</t>
  </si>
  <si>
    <t>VIIA 7 AUTOMATION ROBOT</t>
  </si>
  <si>
    <t>4456582</t>
  </si>
  <si>
    <t>AUTOMATE EXPRESS DNA EXT SYST</t>
  </si>
  <si>
    <t>4457030</t>
  </si>
  <si>
    <t>4460623</t>
  </si>
  <si>
    <t>MYCO DET.KIT/DISC POS.CTL</t>
  </si>
  <si>
    <t>4460626</t>
  </si>
  <si>
    <t>MYCO DET/DISC POS.CTL/SPREP</t>
  </si>
  <si>
    <t>4461447</t>
  </si>
  <si>
    <t>AB 3500XL DX GENETIC ANALYZER</t>
  </si>
  <si>
    <t>4461450</t>
  </si>
  <si>
    <t>AB 3500 DX GENETIC ANALYZER</t>
  </si>
  <si>
    <t>4462359</t>
  </si>
  <si>
    <t>5X MAGMAX PATHOGEN RNA/DNA</t>
  </si>
  <si>
    <t>4463351</t>
  </si>
  <si>
    <t>PF FORENSIC DNA EXT KIT</t>
  </si>
  <si>
    <t>4463352</t>
  </si>
  <si>
    <t>PF BTA FORENSIC DNA EXT KIT</t>
  </si>
  <si>
    <t>4463353</t>
  </si>
  <si>
    <t>PF AUTO FORENSIC DNA EXT KIT</t>
  </si>
  <si>
    <t>4463354</t>
  </si>
  <si>
    <t>PF BTA AUTO FORENSIC DNA EXT</t>
  </si>
  <si>
    <t>4466863</t>
  </si>
  <si>
    <t>LIFESCOPE WORKSTATION CB01WW</t>
  </si>
  <si>
    <t>4467079</t>
  </si>
  <si>
    <t>PREP-N-GO BUFFER</t>
  </si>
  <si>
    <t>4468323</t>
  </si>
  <si>
    <t>PREPFILER LYSEP COLUMNS</t>
  </si>
  <si>
    <t>4468465</t>
  </si>
  <si>
    <t>PRRSV REAGENTS W/PATCH</t>
  </si>
  <si>
    <t>4468656</t>
  </si>
  <si>
    <t>ION SPHERE QUALITY CONTROL KIT</t>
  </si>
  <si>
    <t>4468802</t>
  </si>
  <si>
    <t>4469495</t>
  </si>
  <si>
    <t>ONETOUCH ES</t>
  </si>
  <si>
    <t>4469604</t>
  </si>
  <si>
    <t>4469605</t>
  </si>
  <si>
    <t>4469606</t>
  </si>
  <si>
    <t>4471021</t>
  </si>
  <si>
    <t>4471050</t>
  </si>
  <si>
    <t>QUANTSTUDIO 12K FLEX,96W INST,</t>
  </si>
  <si>
    <t>4471066</t>
  </si>
  <si>
    <t>QUANTSTUDIO 12K FLEX,</t>
  </si>
  <si>
    <t>4471067</t>
  </si>
  <si>
    <t>4471080</t>
  </si>
  <si>
    <t>QUANTSTUDIO 12K FLEX,FAST 96W</t>
  </si>
  <si>
    <t>4471081</t>
  </si>
  <si>
    <t>QUANTSTUDIO 12K FLEX,384-WELL</t>
  </si>
  <si>
    <t>4471085</t>
  </si>
  <si>
    <t>QUANTSTUDIO 12KFLEX,ARRAY CARD</t>
  </si>
  <si>
    <t>4471086</t>
  </si>
  <si>
    <t>QUANTSTUDIO 12KFLEX,OPEN ARRAY</t>
  </si>
  <si>
    <t>4471087</t>
  </si>
  <si>
    <t>4471088</t>
  </si>
  <si>
    <t>4471089</t>
  </si>
  <si>
    <t>4471090</t>
  </si>
  <si>
    <t>4471091</t>
  </si>
  <si>
    <t>QUANTSTUDIO 12K FLEX,OA BLOCK</t>
  </si>
  <si>
    <t>4471134</t>
  </si>
  <si>
    <t>4471136</t>
  </si>
  <si>
    <t>FLOID CELL IMAGING STATION</t>
  </si>
  <si>
    <t>4471250</t>
  </si>
  <si>
    <t>ION XPRESS BARCODES 1-16</t>
  </si>
  <si>
    <t>4471406</t>
  </si>
  <si>
    <t>PREP-N-GO BUFFER (BUCCAL SWAB)</t>
  </si>
  <si>
    <t>4472053</t>
  </si>
  <si>
    <t>4472054</t>
  </si>
  <si>
    <t>4472379</t>
  </si>
  <si>
    <t>QUANTSTUDIO 12K FLEX,OA INST,</t>
  </si>
  <si>
    <t>4472380</t>
  </si>
  <si>
    <t>4473574</t>
  </si>
  <si>
    <t>PERSONAL GENOME MACHINE (PGM)</t>
  </si>
  <si>
    <t>4473973</t>
  </si>
  <si>
    <t>4474001</t>
  </si>
  <si>
    <t>4474009</t>
  </si>
  <si>
    <t>ION XPRESS BARCODES 17-32</t>
  </si>
  <si>
    <t>4474517</t>
  </si>
  <si>
    <t>ION XPRESS BARCODES 1-96</t>
  </si>
  <si>
    <t>4474518</t>
  </si>
  <si>
    <t>ION XPRESS BARCODES 33-48</t>
  </si>
  <si>
    <t>4474519</t>
  </si>
  <si>
    <t>ION XPRESS BARCODES 49-64</t>
  </si>
  <si>
    <t>4474520</t>
  </si>
  <si>
    <t>ION XPRESS BARCODES 65-80</t>
  </si>
  <si>
    <t>4474521</t>
  </si>
  <si>
    <t>ION XPRESS BARCODES 81-96</t>
  </si>
  <si>
    <t>4474524</t>
  </si>
  <si>
    <t>ELGA PURELAB FLEX 3 W/ FILTER</t>
  </si>
  <si>
    <t>4474526</t>
  </si>
  <si>
    <t>FLEX MOUNTING BRACKET</t>
  </si>
  <si>
    <t>4474665</t>
  </si>
  <si>
    <t>FG, GLOBALFILER EXPRESS</t>
  </si>
  <si>
    <t>4475126</t>
  </si>
  <si>
    <t>4475154</t>
  </si>
  <si>
    <t>4475183</t>
  </si>
  <si>
    <t>4475345</t>
  </si>
  <si>
    <t>ION AMPLISEQ LIBRARY KIT 2.0</t>
  </si>
  <si>
    <t>4475956</t>
  </si>
  <si>
    <t>4476135</t>
  </si>
  <si>
    <t>FG,GLOBALFILER KIT</t>
  </si>
  <si>
    <t>4476609</t>
  </si>
  <si>
    <t>FG,GLOBALFILER EXPRESS</t>
  </si>
  <si>
    <t>4478237</t>
  </si>
  <si>
    <t>QST,QS 12K FLEX 384W,LPTP</t>
  </si>
  <si>
    <t>4478238</t>
  </si>
  <si>
    <t>QST,QS 12K FLEX 96W,DSTP</t>
  </si>
  <si>
    <t>4478239</t>
  </si>
  <si>
    <t>QST,QS 12K FLEX 384W,DSTP</t>
  </si>
  <si>
    <t>4478240</t>
  </si>
  <si>
    <t>QST,QS 12K FLEX OPENARRAY,DSTP</t>
  </si>
  <si>
    <t>4478241</t>
  </si>
  <si>
    <t>QST,QS 12K FLEX FAST 96W,LPTP</t>
  </si>
  <si>
    <t>4478242</t>
  </si>
  <si>
    <t>QST,QS 12K FLEX OPENARRAY,LPTP</t>
  </si>
  <si>
    <t>4478243</t>
  </si>
  <si>
    <t>QST,QS 12K FLEX FAST 96W,DSTP</t>
  </si>
  <si>
    <t>4478244</t>
  </si>
  <si>
    <t>QST,QS 12K FLEX 96W,LPTP</t>
  </si>
  <si>
    <t>4478245</t>
  </si>
  <si>
    <t>QST,QS 12K FLEX ARRAYCARD,LPTP</t>
  </si>
  <si>
    <t>4478246</t>
  </si>
  <si>
    <t>QST,QS 12K FLEX ARRAYCARD,DSTP</t>
  </si>
  <si>
    <t>4478404</t>
  </si>
  <si>
    <t>4478525</t>
  </si>
  <si>
    <t>ION PGM ENRICHMENT BEADS</t>
  </si>
  <si>
    <t>4479648</t>
  </si>
  <si>
    <t>GFILER EXPRESS + PREP-N-GO</t>
  </si>
  <si>
    <t>4479649</t>
  </si>
  <si>
    <t>4479672</t>
  </si>
  <si>
    <t>ION CHIP MINICENTRIFUGE,120VAC</t>
  </si>
  <si>
    <t>4479707</t>
  </si>
  <si>
    <t>SW,GENEMAPPER ID-X FULL V1.4</t>
  </si>
  <si>
    <t>4479708</t>
  </si>
  <si>
    <t>SW, GMID-X V1.4, 5-CLIENT</t>
  </si>
  <si>
    <t>4479709</t>
  </si>
  <si>
    <t>SW,GMID-X V1.4, 10-CLIENT</t>
  </si>
  <si>
    <t>4479710</t>
  </si>
  <si>
    <t>SW,UPGRADE GMID-X CLIENT V1.4</t>
  </si>
  <si>
    <t>4479711</t>
  </si>
  <si>
    <t>SW,GENEMAPPER ID-X CLIENT V1.4</t>
  </si>
  <si>
    <t>4479715</t>
  </si>
  <si>
    <t>SW,UPGRADE GMID-X FULL V1.4</t>
  </si>
  <si>
    <t>4480299</t>
  </si>
  <si>
    <t>QUANTSTUDIO DX 96W FAST US IVD</t>
  </si>
  <si>
    <t>4480441</t>
  </si>
  <si>
    <t>ION AMPLISEQ LIB 2.0-96LV</t>
  </si>
  <si>
    <t>4480442</t>
  </si>
  <si>
    <t>ION AMPLISEQ LIB 2.0-384LV</t>
  </si>
  <si>
    <t>4480633</t>
  </si>
  <si>
    <t>4481572</t>
  </si>
  <si>
    <t>BSD600PL,6003A-1212-110US-MK4</t>
  </si>
  <si>
    <t>4482261</t>
  </si>
  <si>
    <t>ION 314 CHIP KIT V2</t>
  </si>
  <si>
    <t>4482296</t>
  </si>
  <si>
    <t>PERSONAL GENOME MACHINE SEQR</t>
  </si>
  <si>
    <t>4482815</t>
  </si>
  <si>
    <t>FG, GLOBALFILER KIT 1000RXN</t>
  </si>
  <si>
    <t>4482910</t>
  </si>
  <si>
    <t>QUANTIFILER TRIO KIT</t>
  </si>
  <si>
    <t>4482911</t>
  </si>
  <si>
    <t>QUANTIFILER HP KIT</t>
  </si>
  <si>
    <t>4483188</t>
  </si>
  <si>
    <t>4483637</t>
  </si>
  <si>
    <t>PROFLEX 96-WELL SAMPLE BLOCK</t>
  </si>
  <si>
    <t>4483638</t>
  </si>
  <si>
    <t>PROFLEX 3X 32-WELL SAMPLE</t>
  </si>
  <si>
    <t>4483869</t>
  </si>
  <si>
    <t>4484071</t>
  </si>
  <si>
    <t>PROFLEX DUAL 96-WELL SAMPLE</t>
  </si>
  <si>
    <t>4484073</t>
  </si>
  <si>
    <t>PROFLEX 3X32-WELL PCR SYSTEM</t>
  </si>
  <si>
    <t>4484074</t>
  </si>
  <si>
    <t>PROFLEX DUAL FLAT SAMPLE BLOCK</t>
  </si>
  <si>
    <t>4484075</t>
  </si>
  <si>
    <t>PROFLEX 96-WELL PCR SYSTEM</t>
  </si>
  <si>
    <t>4484076</t>
  </si>
  <si>
    <t>4484078</t>
  </si>
  <si>
    <t>PROFLEX DUAL FLAT PCR SYSTEM</t>
  </si>
  <si>
    <t>4484177</t>
  </si>
  <si>
    <t>ION CHEF SYSTEM</t>
  </si>
  <si>
    <t>4484678</t>
  </si>
  <si>
    <t>4485688</t>
  </si>
  <si>
    <t>QSTUDIO 7 FLX,96WELL INST,LPTP</t>
  </si>
  <si>
    <t>4485689</t>
  </si>
  <si>
    <t>QSTUDIO 6 FLX,96WELL INST,LPTP</t>
  </si>
  <si>
    <t>4485690</t>
  </si>
  <si>
    <t>QSTUDIO 7 FLX,96WELL INST,DSTP</t>
  </si>
  <si>
    <t>4485691</t>
  </si>
  <si>
    <t>QSTUDIO 6 FLX, 384W INST,LPTP</t>
  </si>
  <si>
    <t>4485692</t>
  </si>
  <si>
    <t>QSTUDIO 6 FLX,96WELL INST,DSTP</t>
  </si>
  <si>
    <t>4485693</t>
  </si>
  <si>
    <t>QSTUDIO7 FLX,96WFAST INST,DSTP</t>
  </si>
  <si>
    <t>4485694</t>
  </si>
  <si>
    <t>QSTUDIO 6 FLX, 384W INST,DSTP,</t>
  </si>
  <si>
    <t>4485695</t>
  </si>
  <si>
    <t>QSTUDIO 7 FLX, 384W INST,LPTP</t>
  </si>
  <si>
    <t>4485696</t>
  </si>
  <si>
    <t>QSTUDIO 7 FLX, TAC INST,DSTP</t>
  </si>
  <si>
    <t>4485697</t>
  </si>
  <si>
    <t>QSTUDIO6 FLX,96WFAST INST,DSTP</t>
  </si>
  <si>
    <t>4485698</t>
  </si>
  <si>
    <t>QSTUDIO7 FLX,96WFAST INST,LPTP</t>
  </si>
  <si>
    <t>4485699</t>
  </si>
  <si>
    <t>QSTUDIO6 FLX,96WFAST INST,LPTP</t>
  </si>
  <si>
    <t>4485700</t>
  </si>
  <si>
    <t>QSTUDIO 7 FLX, TAC INST,LPTP</t>
  </si>
  <si>
    <t>4485701</t>
  </si>
  <si>
    <t>QSTUDIO 7 FLX, 384W INST,DSTP</t>
  </si>
  <si>
    <t>4487118</t>
  </si>
  <si>
    <t>ION REPORTER SERVER SYSTEM</t>
  </si>
  <si>
    <t>4488124</t>
  </si>
  <si>
    <t>4488142</t>
  </si>
  <si>
    <t>4488144</t>
  </si>
  <si>
    <t>4488145</t>
  </si>
  <si>
    <t>4488146</t>
  </si>
  <si>
    <t>4488149</t>
  </si>
  <si>
    <t>4488150</t>
  </si>
  <si>
    <t>6250500</t>
  </si>
  <si>
    <t>RETAINER,BUFFER/WATER/WASTE</t>
  </si>
  <si>
    <t>6250501</t>
  </si>
  <si>
    <t>RESERVOIR,BUFFER/WATER/WASTE</t>
  </si>
  <si>
    <t>6250502</t>
  </si>
  <si>
    <t>PLATE BASE WATER AND WASTE</t>
  </si>
  <si>
    <t>6250503</t>
  </si>
  <si>
    <t>RESERVIOR,CAP</t>
  </si>
  <si>
    <t>6250504</t>
  </si>
  <si>
    <t>PLATE BASE BUFFER</t>
  </si>
  <si>
    <t>6280163</t>
  </si>
  <si>
    <t>RESERVOIRS,BUFFER/WATER WASTE</t>
  </si>
  <si>
    <t>6280165</t>
  </si>
  <si>
    <t>ARRAY, SLEEVE PEEK</t>
  </si>
  <si>
    <t>6283214</t>
  </si>
  <si>
    <t>RULER,ARRAY CALIBRATION 3100</t>
  </si>
  <si>
    <t>6283730</t>
  </si>
  <si>
    <t>KNOB,ARRAY 3100</t>
  </si>
  <si>
    <t>6283731</t>
  </si>
  <si>
    <t>SYRINGE,GLASS 5.0 ML W.FITTING</t>
  </si>
  <si>
    <t>6283732</t>
  </si>
  <si>
    <t>ASSY,TUBING FOR POLYMER BLOCK</t>
  </si>
  <si>
    <t>10068013</t>
  </si>
  <si>
    <t>10416014</t>
  </si>
  <si>
    <t>10482028</t>
  </si>
  <si>
    <t>10482055</t>
  </si>
  <si>
    <t>10488023</t>
  </si>
  <si>
    <t>10488043</t>
  </si>
  <si>
    <t>10488058</t>
  </si>
  <si>
    <t>10488085</t>
  </si>
  <si>
    <t>10488090</t>
  </si>
  <si>
    <t>10488091</t>
  </si>
  <si>
    <t>10488096</t>
  </si>
  <si>
    <t>10488099</t>
  </si>
  <si>
    <t>10488100</t>
  </si>
  <si>
    <t>10496016</t>
  </si>
  <si>
    <t>10597012</t>
  </si>
  <si>
    <t>10629012</t>
  </si>
  <si>
    <t>10629020</t>
  </si>
  <si>
    <t>10787018</t>
  </si>
  <si>
    <t>10787026</t>
  </si>
  <si>
    <t>10816015</t>
  </si>
  <si>
    <t>10966034</t>
  </si>
  <si>
    <t>10977015</t>
  </si>
  <si>
    <t>10977023</t>
  </si>
  <si>
    <t>11730017</t>
  </si>
  <si>
    <t>11732020</t>
  </si>
  <si>
    <t>11732088</t>
  </si>
  <si>
    <t>11745500</t>
  </si>
  <si>
    <t>ONE-STEP SUPERMIX W/ROX</t>
  </si>
  <si>
    <t>11904018</t>
  </si>
  <si>
    <t>12352019</t>
  </si>
  <si>
    <t>12373031</t>
  </si>
  <si>
    <t>12574035</t>
  </si>
  <si>
    <t>SS III ONE-STEP HI FI 100 RXN</t>
  </si>
  <si>
    <t>15581028</t>
  </si>
  <si>
    <t>15581044</t>
  </si>
  <si>
    <t>15585011</t>
  </si>
  <si>
    <t>15596026</t>
  </si>
  <si>
    <t>15628019</t>
  </si>
  <si>
    <t>15628050</t>
  </si>
  <si>
    <t>16500100</t>
  </si>
  <si>
    <t>16500500</t>
  </si>
  <si>
    <t>16520050</t>
  </si>
  <si>
    <t>16520100</t>
  </si>
  <si>
    <t>16550100</t>
  </si>
  <si>
    <t>18068015</t>
  </si>
  <si>
    <t>25530031</t>
  </si>
  <si>
    <t>PROTEINASE K</t>
  </si>
  <si>
    <t>12321D</t>
  </si>
  <si>
    <t>DYNAMAG-2</t>
  </si>
  <si>
    <t>12331D</t>
  </si>
  <si>
    <t>3730S</t>
  </si>
  <si>
    <t>AB 3730-48 GENETIC ANALYZER</t>
  </si>
  <si>
    <t>4310879E</t>
  </si>
  <si>
    <t>FG,PDAR HUMAN PO</t>
  </si>
  <si>
    <t>4310881E</t>
  </si>
  <si>
    <t>FG,PDAR,ENDOG.CTL.HU B-ACTIN</t>
  </si>
  <si>
    <t>4310883E</t>
  </si>
  <si>
    <t>FG,PDAR,ENDOG.CTL.HU CYC</t>
  </si>
  <si>
    <t>4310884E</t>
  </si>
  <si>
    <t>FG,PDAR,ENDOG.CTL.HU GAPDH</t>
  </si>
  <si>
    <t>4310885E</t>
  </si>
  <si>
    <t>FG,PDAR,ENDOG.CTL.HU PGK1</t>
  </si>
  <si>
    <t>4310886E</t>
  </si>
  <si>
    <t>FG,PDAR,ENDOG.CTL.HU. BETA 2 M</t>
  </si>
  <si>
    <t>4310888E</t>
  </si>
  <si>
    <t>FG,PDAR,ENDOG.CTL.HU.GUS</t>
  </si>
  <si>
    <t>4310890E</t>
  </si>
  <si>
    <t>FG,PDAR,ENDOG.CTL.HU. HPRT</t>
  </si>
  <si>
    <t>4310891E</t>
  </si>
  <si>
    <t>FG,PDAR,ENDOG.CTL.HU. TBP</t>
  </si>
  <si>
    <t>4310892E</t>
  </si>
  <si>
    <t>FG,PDAR,ENDOG.CTL.HU. TFR</t>
  </si>
  <si>
    <t>4310893E</t>
  </si>
  <si>
    <t>FG,PDAR,ENDOG.CTL.HU 18S RRNA</t>
  </si>
  <si>
    <t>4319413E</t>
  </si>
  <si>
    <t>FG,18S R RNA MGB</t>
  </si>
  <si>
    <t>4326314E</t>
  </si>
  <si>
    <t>FG,HU PO MGB</t>
  </si>
  <si>
    <t>4326315E</t>
  </si>
  <si>
    <t>FG,HU B-ACTIN MGB</t>
  </si>
  <si>
    <t>4326316E</t>
  </si>
  <si>
    <t>FG,HU CYC MGB</t>
  </si>
  <si>
    <t>4326317E</t>
  </si>
  <si>
    <t>FG,HU GAPDH MGB</t>
  </si>
  <si>
    <t>4326318E</t>
  </si>
  <si>
    <t>FG,HU PGK1 MGB</t>
  </si>
  <si>
    <t>4326319E</t>
  </si>
  <si>
    <t>FG,HU B2M MGB</t>
  </si>
  <si>
    <t>4326320E</t>
  </si>
  <si>
    <t>FG,HU GUS MGB</t>
  </si>
  <si>
    <t>4326321E</t>
  </si>
  <si>
    <t>FG,HU HPRT MGB</t>
  </si>
  <si>
    <t>4326322E</t>
  </si>
  <si>
    <t>FG,HU TBP MGB</t>
  </si>
  <si>
    <t>4326323E</t>
  </si>
  <si>
    <t>FG,HU TFR MGB</t>
  </si>
  <si>
    <t>4333760F</t>
  </si>
  <si>
    <t>FG,18S RRNA</t>
  </si>
  <si>
    <t>4333760T</t>
  </si>
  <si>
    <t>4333761F</t>
  </si>
  <si>
    <t>FG,HUMAN RPLPO</t>
  </si>
  <si>
    <t>4333761T</t>
  </si>
  <si>
    <t>4333762F</t>
  </si>
  <si>
    <t>FG,HUMAN ACTB</t>
  </si>
  <si>
    <t>4333762T</t>
  </si>
  <si>
    <t>4333763F</t>
  </si>
  <si>
    <t>FG,HUMAN PPIA</t>
  </si>
  <si>
    <t>4333763T</t>
  </si>
  <si>
    <t>4333764F</t>
  </si>
  <si>
    <t>FG,HUMAN GAPDH</t>
  </si>
  <si>
    <t>4333764T</t>
  </si>
  <si>
    <t>4333765F</t>
  </si>
  <si>
    <t>FG,HUMAN PGK1</t>
  </si>
  <si>
    <t>4333765T</t>
  </si>
  <si>
    <t>4333766F</t>
  </si>
  <si>
    <t>FG,HUMAN B2M</t>
  </si>
  <si>
    <t>4333766T</t>
  </si>
  <si>
    <t>4333767F</t>
  </si>
  <si>
    <t>FG,HUMAN GUSB</t>
  </si>
  <si>
    <t>4333767T</t>
  </si>
  <si>
    <t>4333768F</t>
  </si>
  <si>
    <t>FG,HUMAN HPRT1&gt;</t>
  </si>
  <si>
    <t>4333768T</t>
  </si>
  <si>
    <t>FG,HUMAN HPRT1</t>
  </si>
  <si>
    <t>4333769F</t>
  </si>
  <si>
    <t>FG,HUMAN TBP</t>
  </si>
  <si>
    <t>4333769T</t>
  </si>
  <si>
    <t>4333770F</t>
  </si>
  <si>
    <t>FG,HUMAN TFRC</t>
  </si>
  <si>
    <t>4333770T</t>
  </si>
  <si>
    <t>4334601F</t>
  </si>
  <si>
    <t>HU PF4</t>
  </si>
  <si>
    <t>4334601T</t>
  </si>
  <si>
    <t>4352338E</t>
  </si>
  <si>
    <t>FG,RAT GAPD MGB</t>
  </si>
  <si>
    <t>4352339E</t>
  </si>
  <si>
    <t>FG,MOUSE GAPD MGB</t>
  </si>
  <si>
    <t>4352340E</t>
  </si>
  <si>
    <t>FG,RAT ACTB MGB</t>
  </si>
  <si>
    <t>4352341E</t>
  </si>
  <si>
    <t>FG,MOUSE ACTB MGB</t>
  </si>
  <si>
    <t>4352930E</t>
  </si>
  <si>
    <t>FG,EUK 18S RRNA MGB</t>
  </si>
  <si>
    <t>4352931E</t>
  </si>
  <si>
    <t>4352932E</t>
  </si>
  <si>
    <t>4352933E</t>
  </si>
  <si>
    <t>4352934E</t>
  </si>
  <si>
    <t>FG,HUMAN GAPD MGB</t>
  </si>
  <si>
    <t>4352935E</t>
  </si>
  <si>
    <t>FG,HUMAN ACTB MGB</t>
  </si>
  <si>
    <t>4376475C</t>
  </si>
  <si>
    <t>4387391M</t>
  </si>
  <si>
    <t>4388643M</t>
  </si>
  <si>
    <t>4388644M</t>
  </si>
  <si>
    <t>4391851C</t>
  </si>
  <si>
    <t>CELLS TO CT LYSIS COMPONENTS</t>
  </si>
  <si>
    <t>4448398C</t>
  </si>
  <si>
    <t>CSTM,VIRALSEQ VESIVIRUS DETECT</t>
  </si>
  <si>
    <t>A10714</t>
  </si>
  <si>
    <t>A24612</t>
  </si>
  <si>
    <t>HID REALTIME PCR SW 5 LIC</t>
  </si>
  <si>
    <t>A24614</t>
  </si>
  <si>
    <t>HID REALTIME PCR UPG SW 5 LIC</t>
  </si>
  <si>
    <t>A24664</t>
  </si>
  <si>
    <t>HID REALTIME PCR SW V1.2 1 LIC</t>
  </si>
  <si>
    <t>A24665</t>
  </si>
  <si>
    <t>HID REALTIME PCR UPG SW 1 LIC</t>
  </si>
  <si>
    <t>A24811</t>
  </si>
  <si>
    <t>A25019</t>
  </si>
  <si>
    <t>A25591</t>
  </si>
  <si>
    <t>A25597</t>
  </si>
  <si>
    <t>A25598</t>
  </si>
  <si>
    <t>A25642</t>
  </si>
  <si>
    <t>A25643</t>
  </si>
  <si>
    <t>A25780</t>
  </si>
  <si>
    <t>A25798</t>
  </si>
  <si>
    <t>A26217</t>
  </si>
  <si>
    <t>A26435</t>
  </si>
  <si>
    <t>A26807</t>
  </si>
  <si>
    <t>A26808</t>
  </si>
  <si>
    <t>A27215</t>
  </si>
  <si>
    <t>A27751</t>
  </si>
  <si>
    <t>A27762</t>
  </si>
  <si>
    <t>A27764</t>
  </si>
  <si>
    <t>A27766</t>
  </si>
  <si>
    <t>A27881</t>
  </si>
  <si>
    <t>A27882</t>
  </si>
  <si>
    <t>A27883</t>
  </si>
  <si>
    <t>A27884</t>
  </si>
  <si>
    <t>A27885</t>
  </si>
  <si>
    <t>A27886</t>
  </si>
  <si>
    <t>A27887</t>
  </si>
  <si>
    <t>A28199</t>
  </si>
  <si>
    <t>A28201</t>
  </si>
  <si>
    <t>A28571</t>
  </si>
  <si>
    <t>QS3 0.1ML QPCR SYSTEM, TOWER</t>
  </si>
  <si>
    <t>A29024</t>
  </si>
  <si>
    <t>A29761</t>
  </si>
  <si>
    <t>A29764</t>
  </si>
  <si>
    <t>A29765</t>
  </si>
  <si>
    <t>A29766</t>
  </si>
  <si>
    <t>A29900</t>
  </si>
  <si>
    <t>ION PGM HI-Q VIEW OT2 KIT</t>
  </si>
  <si>
    <t>A30070</t>
  </si>
  <si>
    <t>A30938</t>
  </si>
  <si>
    <t>A30992</t>
  </si>
  <si>
    <t>A30993</t>
  </si>
  <si>
    <t>A30994</t>
  </si>
  <si>
    <t>A30995</t>
  </si>
  <si>
    <t>A30996</t>
  </si>
  <si>
    <t>A30997</t>
  </si>
  <si>
    <t>A31001</t>
  </si>
  <si>
    <t>A31002</t>
  </si>
  <si>
    <t>A31003</t>
  </si>
  <si>
    <t>A31004</t>
  </si>
  <si>
    <t>A31005</t>
  </si>
  <si>
    <t>A31006</t>
  </si>
  <si>
    <t>A31099</t>
  </si>
  <si>
    <t>A31150</t>
  </si>
  <si>
    <t>A31152</t>
  </si>
  <si>
    <t>A31153</t>
  </si>
  <si>
    <t>A31154</t>
  </si>
  <si>
    <t>A31443</t>
  </si>
  <si>
    <t>A32700</t>
  </si>
  <si>
    <t>A33114</t>
  </si>
  <si>
    <t>A33208</t>
  </si>
  <si>
    <t>A33212</t>
  </si>
  <si>
    <t>A33401</t>
  </si>
  <si>
    <t>A33586</t>
  </si>
  <si>
    <t>A33671</t>
  </si>
  <si>
    <t>A34272</t>
  </si>
  <si>
    <t>A34273</t>
  </si>
  <si>
    <t>A34274</t>
  </si>
  <si>
    <t>A34321</t>
  </si>
  <si>
    <t>A34322</t>
  </si>
  <si>
    <t>A34684</t>
  </si>
  <si>
    <t>A35000</t>
  </si>
  <si>
    <t>A35131</t>
  </si>
  <si>
    <t>A35850</t>
  </si>
  <si>
    <t>A35987</t>
  </si>
  <si>
    <t>A36237</t>
  </si>
  <si>
    <t>A39042</t>
  </si>
  <si>
    <t>AM10014</t>
  </si>
  <si>
    <t>VORTEX ADAPTER-60 1 EA. 3926 A</t>
  </si>
  <si>
    <t>AM10026</t>
  </si>
  <si>
    <t>SINGLE PLACE MAGNETIC STAND</t>
  </si>
  <si>
    <t>AM10027</t>
  </si>
  <si>
    <t>MAGNETIC STAND-96 1 STAND</t>
  </si>
  <si>
    <t>AM1005</t>
  </si>
  <si>
    <t>AGPATH-ID(TM) ONE-STEP RT-PCR</t>
  </si>
  <si>
    <t>AM10050</t>
  </si>
  <si>
    <t>96 WELL MAGNETIC-RING STAND</t>
  </si>
  <si>
    <t>AM10051G</t>
  </si>
  <si>
    <t>FILTER CARTRIDGES (RNAQUEOUS)</t>
  </si>
  <si>
    <t>AM1005M</t>
  </si>
  <si>
    <t>AGPATH-ID(TM) ONE-STEP</t>
  </si>
  <si>
    <t>AM10065</t>
  </si>
  <si>
    <t>QUIKSPIN COLUMNS AND TUBES</t>
  </si>
  <si>
    <t>AM10066G</t>
  </si>
  <si>
    <t>CDNA FILTER CART &amp; TUBES 10 EA</t>
  </si>
  <si>
    <t>AM10100</t>
  </si>
  <si>
    <t>BRIGHTSTAR PLS MEMB 5 SHEETS</t>
  </si>
  <si>
    <t>AM10102</t>
  </si>
  <si>
    <t>BRIGHTSTAR PLS MEMB 1 SML ROLL</t>
  </si>
  <si>
    <t>AM10104</t>
  </si>
  <si>
    <t>BRIGHTSTAR PLS MEMB 1 LRG ROLL</t>
  </si>
  <si>
    <t>AM1200</t>
  </si>
  <si>
    <t>RETIC LYSATE IVT KIT 60 RXN.</t>
  </si>
  <si>
    <t>AM12225</t>
  </si>
  <si>
    <t>0.2 ML FROSTED LID PCR TUBES</t>
  </si>
  <si>
    <t>AM12230</t>
  </si>
  <si>
    <t>0.2 ML 8-STRIP PCR TUBES+CAPS</t>
  </si>
  <si>
    <t>AM12250</t>
  </si>
  <si>
    <t>0.5 ML PCR TUBES 1000 TUBES</t>
  </si>
  <si>
    <t>AM12275</t>
  </si>
  <si>
    <t>0.5 ML FRSTD FLATTOP PCR TUBE</t>
  </si>
  <si>
    <t>AM12300</t>
  </si>
  <si>
    <t>0.5 ML RNASE-FREE TUBES</t>
  </si>
  <si>
    <t>AM12350</t>
  </si>
  <si>
    <t>NS 0.5ML RNASE-FREE TUBES(SIL)</t>
  </si>
  <si>
    <t>AM12400</t>
  </si>
  <si>
    <t>1.5 ML RNASE-FREE TUBES</t>
  </si>
  <si>
    <t>AM12425</t>
  </si>
  <si>
    <t>2.0 ML RNASE-FREE TUBES</t>
  </si>
  <si>
    <t>AM12450</t>
  </si>
  <si>
    <t>NS RNASE-FREE TUBES 1.5 ML</t>
  </si>
  <si>
    <t>AM12475</t>
  </si>
  <si>
    <t>NS 2.0ML RNASE-FREE TUBES(SIL)</t>
  </si>
  <si>
    <t>AM12480</t>
  </si>
  <si>
    <t>ELUTION TUBES (2 ML) 100 TUBES</t>
  </si>
  <si>
    <t>AM12500</t>
  </si>
  <si>
    <t>15 ML CONICAL TUBES (RACKED)</t>
  </si>
  <si>
    <t>AM12501</t>
  </si>
  <si>
    <t>50 ML CONICAL TUBES (RACKED)</t>
  </si>
  <si>
    <t>AM12502</t>
  </si>
  <si>
    <t>50 ML CONICAL TUBES (BAGGED)</t>
  </si>
  <si>
    <t>AM12635</t>
  </si>
  <si>
    <t>BARRIER TIPS 10UL (EPPEN)</t>
  </si>
  <si>
    <t>AM12640</t>
  </si>
  <si>
    <t>BARRIER TIP 10UL (PIPETMAN)</t>
  </si>
  <si>
    <t>AM12645</t>
  </si>
  <si>
    <t>BARRIER TIPS 20UL 10-8X12RCKS</t>
  </si>
  <si>
    <t>AM12648</t>
  </si>
  <si>
    <t>BARRIER TIPS 100UL 10-8X12RCKS</t>
  </si>
  <si>
    <t>AM12650</t>
  </si>
  <si>
    <t>RNASE-FREE TIPS 200UL</t>
  </si>
  <si>
    <t>AM12655</t>
  </si>
  <si>
    <t>BARRIER TIPS 200UL 10-8X12RCKS</t>
  </si>
  <si>
    <t>AM12660</t>
  </si>
  <si>
    <t>RNASE-FREE TIPS 1000 UL 10-</t>
  </si>
  <si>
    <t>AM12665</t>
  </si>
  <si>
    <t>BARRIER TIPS 1000UL</t>
  </si>
  <si>
    <t>AM1308</t>
  </si>
  <si>
    <t>MAXISCRIPT SP6 KIT (30) 30 RXN</t>
  </si>
  <si>
    <t>AM1310</t>
  </si>
  <si>
    <t>MAXISCRIPT SP6 KIT (100)</t>
  </si>
  <si>
    <t>AM1312</t>
  </si>
  <si>
    <t>MAXISCRIPT T7 KIT (30) 30 RXNS</t>
  </si>
  <si>
    <t>AM1314</t>
  </si>
  <si>
    <t>MAXISCRIPT T7 KIT (100)</t>
  </si>
  <si>
    <t>AM1316</t>
  </si>
  <si>
    <t>MAXISCRIPT T3 KIT (30) 30 RXNS</t>
  </si>
  <si>
    <t>AM1320</t>
  </si>
  <si>
    <t>MAXISCRIPT SP6/T7 KIT (30)</t>
  </si>
  <si>
    <t>AM1322</t>
  </si>
  <si>
    <t>MAXISCRIPT SP6/T7 KIT (100)</t>
  </si>
  <si>
    <t>AM1324</t>
  </si>
  <si>
    <t>MAXISCRIPT T7/T3 KIT (30)</t>
  </si>
  <si>
    <t>AM1326</t>
  </si>
  <si>
    <t>MAXISCRIPT T7/T3 KIT (100)</t>
  </si>
  <si>
    <t>AM1330</t>
  </si>
  <si>
    <t>MEGASCRIPT SP6 KIT 40 RXNS</t>
  </si>
  <si>
    <t>AM1333</t>
  </si>
  <si>
    <t>MEGASCRIPT T7 KIT 25 RXNS</t>
  </si>
  <si>
    <t>AM1334</t>
  </si>
  <si>
    <t>MEGASCRIPT T7 KIT 40 RXNS</t>
  </si>
  <si>
    <t>AM1338</t>
  </si>
  <si>
    <t>MEGASCRIPT T3 KIT 40 RXNS</t>
  </si>
  <si>
    <t>AM1340</t>
  </si>
  <si>
    <t>MMESSAGE MMACHINE SP6 KIT</t>
  </si>
  <si>
    <t>AM1344</t>
  </si>
  <si>
    <t>MMESSAGE MMACHINE T7 KIT</t>
  </si>
  <si>
    <t>AM1345</t>
  </si>
  <si>
    <t>MMESSAGE MMACHINE T7 ULTRA</t>
  </si>
  <si>
    <t>AM1348</t>
  </si>
  <si>
    <t>MMESSAGE MMACHINE T3 KIT</t>
  </si>
  <si>
    <t>AM1350</t>
  </si>
  <si>
    <t>POLY(A)TAILING KIT 1 KIT</t>
  </si>
  <si>
    <t>AM1354</t>
  </si>
  <si>
    <t>MEGASHORTSCRIPT T7 KIT 25 RXNS</t>
  </si>
  <si>
    <t>AM1556</t>
  </si>
  <si>
    <t>MIRVANA PARIS 40 RXNS</t>
  </si>
  <si>
    <t>AM1560</t>
  </si>
  <si>
    <t>MIRVANA MIRNA ISO KIT 10-40ISO</t>
  </si>
  <si>
    <t>AM1561</t>
  </si>
  <si>
    <t>MIRVANA(TM) MIRNA ISOLATION</t>
  </si>
  <si>
    <t>AM16100</t>
  </si>
  <si>
    <t>CUSTOM SIRNA, SS, STD 20NM</t>
  </si>
  <si>
    <t>AM16104</t>
  </si>
  <si>
    <t>CUSTOM SIRNA, STD 20NM</t>
  </si>
  <si>
    <t>AM16106</t>
  </si>
  <si>
    <t>CUSTOM SIRNA, STD 40NM</t>
  </si>
  <si>
    <t>AM1620</t>
  </si>
  <si>
    <t>SILENCER SIRNA CONSTRUCTION</t>
  </si>
  <si>
    <t>AM16204</t>
  </si>
  <si>
    <t>CUSTOM SIRNA, HPLC 40NM</t>
  </si>
  <si>
    <t>AM16210</t>
  </si>
  <si>
    <t>CUSTOM SIRNA, HPLC 20NM</t>
  </si>
  <si>
    <t>AM16211</t>
  </si>
  <si>
    <t>CUSTOM SIRNA, CY3 20NM</t>
  </si>
  <si>
    <t>AM16212</t>
  </si>
  <si>
    <t>CUSTOM SIRNA, FAM 20NM</t>
  </si>
  <si>
    <t>AM16230</t>
  </si>
  <si>
    <t>CUSTOM SIRNA, INVIVO 100NM</t>
  </si>
  <si>
    <t>AM16231</t>
  </si>
  <si>
    <t>CUSTOM SIRNA, INVIVO 250NM</t>
  </si>
  <si>
    <t>AM16232</t>
  </si>
  <si>
    <t>CUSTOM SIRNA, INVIVO 1UMOL</t>
  </si>
  <si>
    <t>AM16233</t>
  </si>
  <si>
    <t>CUSTOM SIRNA, INVIVO 10UMOL</t>
  </si>
  <si>
    <t>AM1626</t>
  </si>
  <si>
    <t>MEGASCRIPT RNAI KIT 20 RXN</t>
  </si>
  <si>
    <t>AM1631</t>
  </si>
  <si>
    <t>SILENCER SIRNA TRANSFEC. II</t>
  </si>
  <si>
    <t>AM1632</t>
  </si>
  <si>
    <t>SILENCER SIRNA LABELING-CY3</t>
  </si>
  <si>
    <t>AM1634</t>
  </si>
  <si>
    <t>SILENCER SIRNA LABELING-FAM</t>
  </si>
  <si>
    <t>AM16704</t>
  </si>
  <si>
    <t>PRE-DESIGNED SIRNA,STD 20NMOL</t>
  </si>
  <si>
    <t>AM16706</t>
  </si>
  <si>
    <t>PRE-DESIGNED SIRNA,STD 40NMOL</t>
  </si>
  <si>
    <t>AM16708</t>
  </si>
  <si>
    <t>SILENCER PRE-DESIGNED SIRNA</t>
  </si>
  <si>
    <t>AM16708A</t>
  </si>
  <si>
    <t>PRE-DESIGNED SIRNA,STD 5NMOL</t>
  </si>
  <si>
    <t>AM16751</t>
  </si>
  <si>
    <t>PRE-DESIGN SIRNA SEQUENCE 1SQ</t>
  </si>
  <si>
    <t>AM16804</t>
  </si>
  <si>
    <t>PRE-DESIGN SIRNA, HPLC 40NMOL</t>
  </si>
  <si>
    <t>AM16810</t>
  </si>
  <si>
    <t>PRE-DESIGN SIRNA,HPLC 20 NMOL</t>
  </si>
  <si>
    <t>AM16811</t>
  </si>
  <si>
    <t>PRE-DESIGN SIRNA CY(TM)3 20 NM</t>
  </si>
  <si>
    <t>AM16812</t>
  </si>
  <si>
    <t>PRE-DESIGN SIRNA FAM 20 NMOL</t>
  </si>
  <si>
    <t>AM16830</t>
  </si>
  <si>
    <t>PRE-DESIGN SIRNA, INVIVO 100NM</t>
  </si>
  <si>
    <t>AM16831</t>
  </si>
  <si>
    <t>PRE-DESIGN SIRNA, INVIVO 250NM</t>
  </si>
  <si>
    <t>AM16832</t>
  </si>
  <si>
    <t>PRE-DESIGN SIRNA, INVIVO 1UMOL</t>
  </si>
  <si>
    <t>AM16833</t>
  </si>
  <si>
    <t>PRE-DESIGN SIRNA, INVIVO 10 UM</t>
  </si>
  <si>
    <t>AM1700</t>
  </si>
  <si>
    <t>RLM-RACE KIT 5/10/100 RXNS</t>
  </si>
  <si>
    <t>AM17000</t>
  </si>
  <si>
    <t>ANTI-MIR INHIBITOR, 5NMOL</t>
  </si>
  <si>
    <t>AM17001</t>
  </si>
  <si>
    <t>ANTI-MIR INHIBITOR, 20NMOL</t>
  </si>
  <si>
    <t>AM17003</t>
  </si>
  <si>
    <t>ANTI-MIR INHIBITOR, 20 NMOL</t>
  </si>
  <si>
    <t>AM17010</t>
  </si>
  <si>
    <t>ANTI-MIR NEG CONTROL #1 5 NMOL</t>
  </si>
  <si>
    <t>AM17011</t>
  </si>
  <si>
    <t>CY(TM)3 ANTI-MIR NEG CONTROL</t>
  </si>
  <si>
    <t>AM17012</t>
  </si>
  <si>
    <t>FAM ANTI-MIR NEG CONTROL 5NMOL</t>
  </si>
  <si>
    <t>AM1710</t>
  </si>
  <si>
    <t>RETROSCRIPT« KIT 40 RXNS</t>
  </si>
  <si>
    <t>AM17100</t>
  </si>
  <si>
    <t>PRE-MIR MIRNA PRECURSOR 5NMOL</t>
  </si>
  <si>
    <t>AM17101</t>
  </si>
  <si>
    <t>PRE-MIR MIRNA PRECURSOR 20NMO</t>
  </si>
  <si>
    <t>AM17103</t>
  </si>
  <si>
    <t>PRE-MIR MIRNA PRECURSOR</t>
  </si>
  <si>
    <t>AM17110</t>
  </si>
  <si>
    <t>PRE-MIR NEG CONTROL #1, 5NMOL</t>
  </si>
  <si>
    <t>AM17111</t>
  </si>
  <si>
    <t>PRE-MIR NEG CONTROL #2, 5 NMOL</t>
  </si>
  <si>
    <t>AM17120</t>
  </si>
  <si>
    <t>CY(TM)3 PRE-MIR NEG CONTROL #1</t>
  </si>
  <si>
    <t>AM17121</t>
  </si>
  <si>
    <t>FAM PRE-MIR NEG CONTROL #1</t>
  </si>
  <si>
    <t>AM17150</t>
  </si>
  <si>
    <t>PRE-MIR HSA-MIR-1 PRECURSOR,</t>
  </si>
  <si>
    <t>AM1716</t>
  </si>
  <si>
    <t>CLASSIC 18S INTERNAL STANDARDS</t>
  </si>
  <si>
    <t>AM1717</t>
  </si>
  <si>
    <t>CLASSIC II 18S INTERNAL STDS</t>
  </si>
  <si>
    <t>AM1718</t>
  </si>
  <si>
    <t>QUANTUMRNA UNIVERSAL 18S</t>
  </si>
  <si>
    <t>AM1722</t>
  </si>
  <si>
    <t>CELLS-TO-CDNA II 40 RXNS</t>
  </si>
  <si>
    <t>AM1723</t>
  </si>
  <si>
    <t>CELLS-TO-CDNA II 100 RXN</t>
  </si>
  <si>
    <t>AM1728</t>
  </si>
  <si>
    <t>FG, TAQMAN GE CELLS-TO-CT</t>
  </si>
  <si>
    <t>AM1729</t>
  </si>
  <si>
    <t>AM1751</t>
  </si>
  <si>
    <t>MESSAGEAMP II 20RXN</t>
  </si>
  <si>
    <t>AM1753</t>
  </si>
  <si>
    <t>AA MESSAGEAMP II 20RXN</t>
  </si>
  <si>
    <t>AM1756</t>
  </si>
  <si>
    <t>DNACLEAR CDNA PURIFICATION</t>
  </si>
  <si>
    <t>AM1780</t>
  </si>
  <si>
    <t>ARRAYCONTROL(TM) RNA SPIKES</t>
  </si>
  <si>
    <t>AM1812</t>
  </si>
  <si>
    <t>RNAQUEOUS -96 AUTOMATED 1 KIT</t>
  </si>
  <si>
    <t>AM1830</t>
  </si>
  <si>
    <t>MAGMAX-96 TOTAL 96RXN. (2 PTS)</t>
  </si>
  <si>
    <t>AM1835</t>
  </si>
  <si>
    <t>MAGMAX-96 AI/ND VIRAL 4X96RXN</t>
  </si>
  <si>
    <t>AM1836</t>
  </si>
  <si>
    <t>MAGMAX(TM)-96 VIRAL 96RXN.</t>
  </si>
  <si>
    <t>AM1837</t>
  </si>
  <si>
    <t>MAGMAX(TM)-96 BLOOD 1 KIT</t>
  </si>
  <si>
    <t>AM1839</t>
  </si>
  <si>
    <t>MAGMAX(TM)-96 FOR MICROARRAYS</t>
  </si>
  <si>
    <t>AM1840</t>
  </si>
  <si>
    <t>MAGMAX TOTAL NA ISO. (100RXN.)</t>
  </si>
  <si>
    <t>AM1901</t>
  </si>
  <si>
    <t>MICROBENRICH 20 RXN (2 PTS)</t>
  </si>
  <si>
    <t>AM1905</t>
  </si>
  <si>
    <t>MICROBEXPRESS 1 KIT (2 PTS)</t>
  </si>
  <si>
    <t>AM1906</t>
  </si>
  <si>
    <t>DNAFREE 50 RXNS</t>
  </si>
  <si>
    <t>AM1907</t>
  </si>
  <si>
    <t>TURBO DNAFREE 50 RXNS</t>
  </si>
  <si>
    <t>AM1908</t>
  </si>
  <si>
    <t>MEGACLEAR KIT 20 RXNS</t>
  </si>
  <si>
    <t>AM1909</t>
  </si>
  <si>
    <t>MEGACLEAR 96 96 RXNS</t>
  </si>
  <si>
    <t>AM1912</t>
  </si>
  <si>
    <t>RNAQUEOUS KIT</t>
  </si>
  <si>
    <t>AM1914</t>
  </si>
  <si>
    <t>RNAQUEOUS-4PCR KIT 1 KIT</t>
  </si>
  <si>
    <t>AM1920</t>
  </si>
  <si>
    <t>RNAQUEOUS-96 1 KIT (2 PARTS)</t>
  </si>
  <si>
    <t>AM1921</t>
  </si>
  <si>
    <t>PARIS KIT 50 RXNS</t>
  </si>
  <si>
    <t>AM1922</t>
  </si>
  <si>
    <t>POLY(A)PURIST-MAG 1 KIT</t>
  </si>
  <si>
    <t>AM1923</t>
  </si>
  <si>
    <t>LEUKOLOCK(TM) TOTAL RNA SYSTEM</t>
  </si>
  <si>
    <t>AM1924</t>
  </si>
  <si>
    <t>RIBOPURE RNA ISOLATION KIT</t>
  </si>
  <si>
    <t>AM1926</t>
  </si>
  <si>
    <t>RIBOPURE - YEAST 1 KIT(2PARTS)</t>
  </si>
  <si>
    <t>AM1928</t>
  </si>
  <si>
    <t>RIBOPURE-BLOOD 1 KIT(2 PARTS)</t>
  </si>
  <si>
    <t>AM1931</t>
  </si>
  <si>
    <t>RNAQUEOUS-MICRO 1 KIT</t>
  </si>
  <si>
    <t>AM1933</t>
  </si>
  <si>
    <t>LEUKOLOCK(TM) FRACTIONATION-</t>
  </si>
  <si>
    <t>AM1939</t>
  </si>
  <si>
    <t>MAGMAX VIRAL 1 KIT (2 PARTS)</t>
  </si>
  <si>
    <t>AM1940</t>
  </si>
  <si>
    <t>NORTHERNMAX KIT 1 KIT</t>
  </si>
  <si>
    <t>AM1946</t>
  </si>
  <si>
    <t>NORTHERNMAX GLY &gt;1000 CM SQ</t>
  </si>
  <si>
    <t>AM1951</t>
  </si>
  <si>
    <t>MOUSE RIBOPURE(TM)-BLOOD KIT</t>
  </si>
  <si>
    <t>AM1964</t>
  </si>
  <si>
    <t>RNASEALERT LAB TEST KIT</t>
  </si>
  <si>
    <t>AM1966</t>
  </si>
  <si>
    <t>RNASEALERT QC SYSTEM</t>
  </si>
  <si>
    <t>AM1970</t>
  </si>
  <si>
    <t>DNASEALERT QC SYSTEM 5X96 RXNS</t>
  </si>
  <si>
    <t>AM1975</t>
  </si>
  <si>
    <t>RECOVERALL(TM) TOTAL NA ISO</t>
  </si>
  <si>
    <t>AM1980</t>
  </si>
  <si>
    <t>GLOBINCLEAR(TM)-HU 20RXN</t>
  </si>
  <si>
    <t>AM1981</t>
  </si>
  <si>
    <t>GLOBINCLEAR(TM)-MOUSE/RAT</t>
  </si>
  <si>
    <t>AM2030</t>
  </si>
  <si>
    <t>POLY(A)POLYMERASE 80 U (2U/UL)</t>
  </si>
  <si>
    <t>AM2071</t>
  </si>
  <si>
    <t>SP6 RNA POLYMERASE (20 U/UL)</t>
  </si>
  <si>
    <t>AM2085</t>
  </si>
  <si>
    <t>T7 RNA POLYMERASE (200 U/UL)</t>
  </si>
  <si>
    <t>AM2141</t>
  </si>
  <si>
    <t>T4 RNA LIGASE 2500 U (5 U/UL)</t>
  </si>
  <si>
    <t>AM2222</t>
  </si>
  <si>
    <t>DNASE I (RNASE-FREE) (2 U/UL)</t>
  </si>
  <si>
    <t>AM2224</t>
  </si>
  <si>
    <t>AM2238</t>
  </si>
  <si>
    <t>TURBO DNASE 1000 U</t>
  </si>
  <si>
    <t>AM2239</t>
  </si>
  <si>
    <t>TURBO DNASE 5 X 1000 U</t>
  </si>
  <si>
    <t>AM2269</t>
  </si>
  <si>
    <t>RRNASE A 200 UG</t>
  </si>
  <si>
    <t>AM2270</t>
  </si>
  <si>
    <t>RNASE A (AFFINITY PURIFIED)</t>
  </si>
  <si>
    <t>AM2271</t>
  </si>
  <si>
    <t>AM2272</t>
  </si>
  <si>
    <t>RNASE A (RPA GRADE) 1MG</t>
  </si>
  <si>
    <t>AM2280</t>
  </si>
  <si>
    <t>RNASE T1 (1000 U/UL) 100,000 U</t>
  </si>
  <si>
    <t>AM2283</t>
  </si>
  <si>
    <t>RNASE T1 (BIOCHEMISTRY GRADE)</t>
  </si>
  <si>
    <t>AM2286</t>
  </si>
  <si>
    <t>RNASE COCKTAIL 1 ML</t>
  </si>
  <si>
    <t>AM2288</t>
  </si>
  <si>
    <t>RNASE COCKTAIL 5 X 1 ML</t>
  </si>
  <si>
    <t>AM2290</t>
  </si>
  <si>
    <t>RNASE III 250 U (1 U/UL)</t>
  </si>
  <si>
    <t>AM2292</t>
  </si>
  <si>
    <t>RNASE H (E.COLI) 200U (10U/UL)</t>
  </si>
  <si>
    <t>AM2293</t>
  </si>
  <si>
    <t>RNASE H (E.COLI) 1000U(10U/UL)</t>
  </si>
  <si>
    <t>AM2294</t>
  </si>
  <si>
    <t>RNASE 1 (100 U/UL) 10,000 U</t>
  </si>
  <si>
    <t>AM2295</t>
  </si>
  <si>
    <t>RNASE 1 (100 U/UL) 25,000 U</t>
  </si>
  <si>
    <t>AM2542</t>
  </si>
  <si>
    <t>PROTEINASE K - POWDER 100 MG</t>
  </si>
  <si>
    <t>AM2544</t>
  </si>
  <si>
    <t>PROTEINASE K - POWDER 500 MG</t>
  </si>
  <si>
    <t>AM2546</t>
  </si>
  <si>
    <t>PROTEINASE K (20MG/ML) 1.25ML</t>
  </si>
  <si>
    <t>AM2548</t>
  </si>
  <si>
    <t>PROTEINASE K (20MG/ML)5X1.25ML</t>
  </si>
  <si>
    <t>AM2614</t>
  </si>
  <si>
    <t>ACETYLATED BSA (20MG/ML)6X25MG</t>
  </si>
  <si>
    <t>AM2616</t>
  </si>
  <si>
    <t>BSA, ULTRA PURE (50MG/ML) 50MG</t>
  </si>
  <si>
    <t>AM2618</t>
  </si>
  <si>
    <t>BSA, ULTRA PURE(50MG/ML)5X50MG</t>
  </si>
  <si>
    <t>AM2682</t>
  </si>
  <si>
    <t>RNASE INHIBITOR (40U/UL)2,500U</t>
  </si>
  <si>
    <t>AM2684</t>
  </si>
  <si>
    <t>RNASE INHIBITOR(40U/UL)10,000U</t>
  </si>
  <si>
    <t>AM2694</t>
  </si>
  <si>
    <t>SUPERASE-IN</t>
  </si>
  <si>
    <t>AM2696</t>
  </si>
  <si>
    <t>AM2718</t>
  </si>
  <si>
    <t>T7 RNA POLYMRASE PLUS 30,000U</t>
  </si>
  <si>
    <t>AM5712</t>
  </si>
  <si>
    <t>T7-OLIGO(DT) PRMR,ANCHRD</t>
  </si>
  <si>
    <t>AM5722G</t>
  </si>
  <si>
    <t>50 UM DECAMERS 80 UL (RETRO)</t>
  </si>
  <si>
    <t>AM5730G</t>
  </si>
  <si>
    <t>OLIGO(DT) PRIMER (50 UM) 80UL</t>
  </si>
  <si>
    <t>AM5795</t>
  </si>
  <si>
    <t>PMIR-REPORT REPORTER VECTOR</t>
  </si>
  <si>
    <t>AM8110G</t>
  </si>
  <si>
    <t>10 MM ATP 100 UL (MAXI 100)</t>
  </si>
  <si>
    <t>AM8120G</t>
  </si>
  <si>
    <t>10 MM CTP 100 UL (MAXI 100)</t>
  </si>
  <si>
    <t>AM8130G</t>
  </si>
  <si>
    <t>10 MM GTP 100 UL (MAXI 100)</t>
  </si>
  <si>
    <t>AM8140G</t>
  </si>
  <si>
    <t>10 MM UTP 100 UL (MAXI 100)</t>
  </si>
  <si>
    <t>AM8170G</t>
  </si>
  <si>
    <t>10X DNASE 1 BUFFER 1 ML</t>
  </si>
  <si>
    <t>AM8200</t>
  </si>
  <si>
    <t>DNTPS FOR CDNA SYNTHESIS</t>
  </si>
  <si>
    <t>AM8228G</t>
  </si>
  <si>
    <t>DNTP MIX 300 UL (RETRO)</t>
  </si>
  <si>
    <t>AM8437</t>
  </si>
  <si>
    <t>50MM 5-(3-AMINOALLYL)-UTP 50UL</t>
  </si>
  <si>
    <t>AM8439</t>
  </si>
  <si>
    <t>50MM 5-(3-AMINOALLYL)-UTP 5UL</t>
  </si>
  <si>
    <t>AM8450</t>
  </si>
  <si>
    <t>10 MM BIO-11-UTP 1 TUBE</t>
  </si>
  <si>
    <t>AM8451</t>
  </si>
  <si>
    <t>75 MM BIO-11-UTP 1 TUBE</t>
  </si>
  <si>
    <t>AM8452</t>
  </si>
  <si>
    <t>10 MM BIO-16-UTP 1 TUBE</t>
  </si>
  <si>
    <t>AM8500</t>
  </si>
  <si>
    <t>MAGMAX LYSIS/BINDING SOLN CON</t>
  </si>
  <si>
    <t>AM8504</t>
  </si>
  <si>
    <t>MAGMAX WASH SOLN. 1 CONC 205ML</t>
  </si>
  <si>
    <t>AM8540G</t>
  </si>
  <si>
    <t>DENAT./LYSIS SOLN. 100 ML</t>
  </si>
  <si>
    <t>AM8546G</t>
  </si>
  <si>
    <t>GEL LOADING BUFFER II 1.4 ML</t>
  </si>
  <si>
    <t>AM8547</t>
  </si>
  <si>
    <t>GEL LOADING BUFFER II 10 ML</t>
  </si>
  <si>
    <t>AM8551</t>
  </si>
  <si>
    <t>GLYOXAL SAMPLE LOAD DYE 6X1ML</t>
  </si>
  <si>
    <t>AM8552</t>
  </si>
  <si>
    <t>FORMALDEHYDE LOAD DYE (NMAX)</t>
  </si>
  <si>
    <t>AM8556</t>
  </si>
  <si>
    <t>AGAROSE GEL LOADING SOLN 1.4ML</t>
  </si>
  <si>
    <t>AM8640</t>
  </si>
  <si>
    <t>MAGMAX WASH SOLN. 2 CONC 200ML</t>
  </si>
  <si>
    <t>AM8663</t>
  </si>
  <si>
    <t>ULTRAHYB-OLIGO HYB BUFFER</t>
  </si>
  <si>
    <t>AM8669</t>
  </si>
  <si>
    <t>ULTRAHYB 4 X 125 ML</t>
  </si>
  <si>
    <t>AM8670</t>
  </si>
  <si>
    <t>ULTRAHYB 125 ML</t>
  </si>
  <si>
    <t>AM8671</t>
  </si>
  <si>
    <t>NMAX 10X RUNNING BUFFER</t>
  </si>
  <si>
    <t>AM8672</t>
  </si>
  <si>
    <t>NMAX TRANSFER BUFFER 1 LITER</t>
  </si>
  <si>
    <t>AM8673</t>
  </si>
  <si>
    <t>NMAX WASH BUFFER #1 LOW STR</t>
  </si>
  <si>
    <t>AM8674</t>
  </si>
  <si>
    <t>NMAX WASH BUFFER #2 HIGH STR</t>
  </si>
  <si>
    <t>AM8676</t>
  </si>
  <si>
    <t>NMAX 10X DENATURING GEL BUFFER</t>
  </si>
  <si>
    <t>AM8677</t>
  </si>
  <si>
    <t>NMAX PREHYB/HYB BUFFER 500 ML</t>
  </si>
  <si>
    <t>AM8678</t>
  </si>
  <si>
    <t>NORTHERNMAX-GLY GEL PREP/RUNNI</t>
  </si>
  <si>
    <t>AM8723</t>
  </si>
  <si>
    <t>CELLS LYSIS II BUFFER(CDC II)</t>
  </si>
  <si>
    <t>AM8728</t>
  </si>
  <si>
    <t>CELLS-TO-SIGNAL LYSIS BUFFER</t>
  </si>
  <si>
    <t>AM8740</t>
  </si>
  <si>
    <t>RNA FRAGMENTATION REAGENTS</t>
  </si>
  <si>
    <t>AM8790G</t>
  </si>
  <si>
    <t>KDALERT(TM) LYSIS BUFFER 110ML</t>
  </si>
  <si>
    <t>AM9010</t>
  </si>
  <si>
    <t>BUFFER KIT 8 X 100 ML</t>
  </si>
  <si>
    <t>AM9022</t>
  </si>
  <si>
    <t>ACRYLAMIDE/BIS - 19:1 500 ML</t>
  </si>
  <si>
    <t>AM9070G</t>
  </si>
  <si>
    <t>5 M AMMONIUM ACETATE 100ML</t>
  </si>
  <si>
    <t>AM9071</t>
  </si>
  <si>
    <t>5M AMMONIUM ACETATE 500 ML</t>
  </si>
  <si>
    <t>AM9260G</t>
  </si>
  <si>
    <t>0.5 M EDTA PH 8.0 100ML</t>
  </si>
  <si>
    <t>AM9261</t>
  </si>
  <si>
    <t>0.5 M EDTA, PH 8.0 500 ML</t>
  </si>
  <si>
    <t>AM9262</t>
  </si>
  <si>
    <t>0.5 M EDTA, PH 8.0 1000 ML</t>
  </si>
  <si>
    <t>AM9342</t>
  </si>
  <si>
    <t>FORMAMIDE (DEIONIZED) 500ML</t>
  </si>
  <si>
    <t>AM9344</t>
  </si>
  <si>
    <t>FORMAMIDE (DEIONIZED) 5 X 500G</t>
  </si>
  <si>
    <t>AM9422</t>
  </si>
  <si>
    <t>GUANIDINE THIOCYANATE 500 G</t>
  </si>
  <si>
    <t>AM9462</t>
  </si>
  <si>
    <t>IPTG (DIOXANE FREE) 2 G</t>
  </si>
  <si>
    <t>AM9464</t>
  </si>
  <si>
    <t>IPTG (DIOXANE FREE) 5 G</t>
  </si>
  <si>
    <t>AM9480</t>
  </si>
  <si>
    <t>LITHIUM CHLORIDE PPT SOLN.</t>
  </si>
  <si>
    <t>AM9510</t>
  </si>
  <si>
    <t>GLYCOGEN 5 X 1 ML</t>
  </si>
  <si>
    <t>AM9515</t>
  </si>
  <si>
    <t>GLYCO BLUE COPRECIPITANT 300UL</t>
  </si>
  <si>
    <t>AM9516</t>
  </si>
  <si>
    <t>GLYCO BLUE COPRECIP 5 X 300UL</t>
  </si>
  <si>
    <t>AM9520</t>
  </si>
  <si>
    <t>AM9530G</t>
  </si>
  <si>
    <t>1 M MAGNESIUM CHLORIDE 100ML</t>
  </si>
  <si>
    <t>AM9610</t>
  </si>
  <si>
    <t>3M POTASSIUM ACETATE PH 5.5</t>
  </si>
  <si>
    <t>AM9624</t>
  </si>
  <si>
    <t>10X PBS BUFFER, PH 7.4 500 ML</t>
  </si>
  <si>
    <t>AM9625</t>
  </si>
  <si>
    <t>10X PBS BUFFER, PH 7.4 1000 ML</t>
  </si>
  <si>
    <t>AM9640G</t>
  </si>
  <si>
    <t>2 M KCL 100 ML (BUF KIT)</t>
  </si>
  <si>
    <t>AM9680</t>
  </si>
  <si>
    <t>SALMON SPERM DNA (SHARED)</t>
  </si>
  <si>
    <t>AM9690</t>
  </si>
  <si>
    <t>PLANT RNA ISOLATION AID 10 ML</t>
  </si>
  <si>
    <t>AM9710</t>
  </si>
  <si>
    <t>SATURATED PHENOL 100 ML</t>
  </si>
  <si>
    <t>AM9712</t>
  </si>
  <si>
    <t>SATURATED PHENOL 400 ML</t>
  </si>
  <si>
    <t>AM9720</t>
  </si>
  <si>
    <t>ACID PHENOL:CHLOROFORM 100 ML</t>
  </si>
  <si>
    <t>AM9722</t>
  </si>
  <si>
    <t>ACID PHENOL:CHLOROFORM 400 ML</t>
  </si>
  <si>
    <t>AM9730</t>
  </si>
  <si>
    <t>PHENOL:CHLOROFORM:IAA 100 ML</t>
  </si>
  <si>
    <t>AM9732</t>
  </si>
  <si>
    <t>PHENOL:CHLOROFORM:IAA 400 ML</t>
  </si>
  <si>
    <t>AM9738</t>
  </si>
  <si>
    <t>TRI REAGENT</t>
  </si>
  <si>
    <t>AM9740</t>
  </si>
  <si>
    <t>3M SODIUM ACETATE PH 5.5 100ML</t>
  </si>
  <si>
    <t>AM9759</t>
  </si>
  <si>
    <t>5M NACL 500 ML</t>
  </si>
  <si>
    <t>AM9760G</t>
  </si>
  <si>
    <t>5 M SODIUM CHLORIDE 100ML</t>
  </si>
  <si>
    <t>AM9763</t>
  </si>
  <si>
    <t>20X SSC BUFFER 1000 ML</t>
  </si>
  <si>
    <t>AM9765</t>
  </si>
  <si>
    <t>20X SSC BUFFER 4 X 1 LITER</t>
  </si>
  <si>
    <t>AM9767</t>
  </si>
  <si>
    <t>20X SSPE BUFFER 1000 ML</t>
  </si>
  <si>
    <t>AM9770</t>
  </si>
  <si>
    <t>20X SSC BUFFER 500 ML</t>
  </si>
  <si>
    <t>AM9775</t>
  </si>
  <si>
    <t>RNA RAPID EXTRACTION SOLN 10ML</t>
  </si>
  <si>
    <t>AM9780</t>
  </si>
  <si>
    <t>RNASEZAP</t>
  </si>
  <si>
    <t>AM9782</t>
  </si>
  <si>
    <t>AM9784</t>
  </si>
  <si>
    <t>RNASEZAP (REFILL SIZE)</t>
  </si>
  <si>
    <t>AM9785</t>
  </si>
  <si>
    <t>ELECTROZAP(TM) 250 ML</t>
  </si>
  <si>
    <t>AM9786</t>
  </si>
  <si>
    <t>RNASEZAP WIPES</t>
  </si>
  <si>
    <t>AM9788</t>
  </si>
  <si>
    <t>AM9820</t>
  </si>
  <si>
    <t>20% SDS SOLUTION 250 ML</t>
  </si>
  <si>
    <t>AM9822</t>
  </si>
  <si>
    <t>10% SDS SOLUTION 500 ML</t>
  </si>
  <si>
    <t>AM9823</t>
  </si>
  <si>
    <t>10% SDS SOLUTION 1000 ML</t>
  </si>
  <si>
    <t>AM9849</t>
  </si>
  <si>
    <t>TE BUFFER PH 8.0 500 ML</t>
  </si>
  <si>
    <t>AM9850G</t>
  </si>
  <si>
    <t>1 M TRIS, PH 7.0 100ML</t>
  </si>
  <si>
    <t>AM9851</t>
  </si>
  <si>
    <t>1 M TRIS, PH 7.0 500 ML</t>
  </si>
  <si>
    <t>AM9855G</t>
  </si>
  <si>
    <t>1 M TRIS, PH 8.0 100ML</t>
  </si>
  <si>
    <t>AM9856</t>
  </si>
  <si>
    <t>1M TRIS, PH 8.0 500 ML</t>
  </si>
  <si>
    <t>AM9858</t>
  </si>
  <si>
    <t>TE BUFFER, PH 8.0 1000 ML</t>
  </si>
  <si>
    <t>AM9860</t>
  </si>
  <si>
    <t>TE BUFFER 10 X 1.0 ML</t>
  </si>
  <si>
    <t>AM9861</t>
  </si>
  <si>
    <t>TE BUFFER 50 ML</t>
  </si>
  <si>
    <t>AM9863</t>
  </si>
  <si>
    <t>10X TBE BUFFER 1000 ML</t>
  </si>
  <si>
    <t>AM9864</t>
  </si>
  <si>
    <t>10X TBE 10 PAK</t>
  </si>
  <si>
    <t>AM9865</t>
  </si>
  <si>
    <t>10X TBE BUFFER 4 X 1000 ML</t>
  </si>
  <si>
    <t>AM9869</t>
  </si>
  <si>
    <t>10X TAE BUFFER 1000 ML</t>
  </si>
  <si>
    <t>AM9870</t>
  </si>
  <si>
    <t>25X TAE BUFFER 10 PAK</t>
  </si>
  <si>
    <t>AM9890</t>
  </si>
  <si>
    <t>DNAZAP 2 X 250ML EA BOTTLE</t>
  </si>
  <si>
    <t>AM9902</t>
  </si>
  <si>
    <t>UREA 1 KG</t>
  </si>
  <si>
    <t>AM9906</t>
  </si>
  <si>
    <t>DEPC-TREATED WATER 10 X 50 ML</t>
  </si>
  <si>
    <t>AM9912</t>
  </si>
  <si>
    <t>0.1 MM EDTA 50 ML</t>
  </si>
  <si>
    <t>AM9914G</t>
  </si>
  <si>
    <t>NUCLEASE-FREE(FILTERED) WATER</t>
  </si>
  <si>
    <t>AM9915G</t>
  </si>
  <si>
    <t>DEPC-TREATED WATER 100ML</t>
  </si>
  <si>
    <t>AM9916</t>
  </si>
  <si>
    <t>DEPC-TREATED WATER 5 X 100 ML</t>
  </si>
  <si>
    <t>AM9920</t>
  </si>
  <si>
    <t>DEPC-TREATED WATER 500 ML</t>
  </si>
  <si>
    <t>AM9922</t>
  </si>
  <si>
    <t>DEPC-TREATED WATER 1000 ML</t>
  </si>
  <si>
    <t>AM9930</t>
  </si>
  <si>
    <t>NUCLEASE-FREE WATER 500 ML</t>
  </si>
  <si>
    <t>AM9932</t>
  </si>
  <si>
    <t>NUCLEASE-FREE WATER 1000 ML</t>
  </si>
  <si>
    <t>AM9935</t>
  </si>
  <si>
    <t>RT-PCR GRADE WATER 10 X 1.5 ML</t>
  </si>
  <si>
    <t>AM9937</t>
  </si>
  <si>
    <t>NUCLEASE-FREE WATER 10 X 50 ML</t>
  </si>
  <si>
    <t>AM9938</t>
  </si>
  <si>
    <t>NUCLEASE-FREE WATER 100 ML</t>
  </si>
  <si>
    <t>AM9939</t>
  </si>
  <si>
    <t>NUCLEASE-FREE WATER 5 X 100 ML</t>
  </si>
  <si>
    <t>AMAFD1000</t>
  </si>
  <si>
    <t>AMAFD1000R</t>
  </si>
  <si>
    <t>EVOS FL AUTO REFURB</t>
  </si>
  <si>
    <t>AMB13345</t>
  </si>
  <si>
    <t>BULK T7 MEGASCRIPT 5X KIT</t>
  </si>
  <si>
    <t>AMB13455</t>
  </si>
  <si>
    <t>MMESSAGE MMACHINE T7 ULTRA 5X</t>
  </si>
  <si>
    <t>AMB17505</t>
  </si>
  <si>
    <t>BULK 5X MSGAMP ARNA KIT 100RXN</t>
  </si>
  <si>
    <t>AMB18365</t>
  </si>
  <si>
    <t>5X MAGMAX-96 VIRAL 1 KIT</t>
  </si>
  <si>
    <t>AME3300</t>
  </si>
  <si>
    <t>AME3300R</t>
  </si>
  <si>
    <t>EVOS XL REFURB</t>
  </si>
  <si>
    <t>AMEFC4300R</t>
  </si>
  <si>
    <t>EVOS FL COLOR REFURB</t>
  </si>
  <si>
    <t>AMEP4650</t>
  </si>
  <si>
    <t>AMEP4672</t>
  </si>
  <si>
    <t>EVOS LED CUBE/WHITE</t>
  </si>
  <si>
    <t>AMEX1000</t>
  </si>
  <si>
    <t>AMEX1000R</t>
  </si>
  <si>
    <t>EVOS XL CORE REFURB, FIX STAGE</t>
  </si>
  <si>
    <t>AMF4300</t>
  </si>
  <si>
    <t>AMF4300R</t>
  </si>
  <si>
    <t>EVOS FL REFURB</t>
  </si>
  <si>
    <t>EBD03</t>
  </si>
  <si>
    <t>EBM03</t>
  </si>
  <si>
    <t>EC62152BOX</t>
  </si>
  <si>
    <t>EC62155BOX</t>
  </si>
  <si>
    <t>EC6215BOX</t>
  </si>
  <si>
    <t>EC62252BOX</t>
  </si>
  <si>
    <t>EC62255BOX</t>
  </si>
  <si>
    <t>EC6225BOX</t>
  </si>
  <si>
    <t>EC62352BOX</t>
  </si>
  <si>
    <t>EC6261BOX</t>
  </si>
  <si>
    <t>EC62652BOX</t>
  </si>
  <si>
    <t>EC62655BOX</t>
  </si>
  <si>
    <t>EC6265BOX</t>
  </si>
  <si>
    <t>EC62752BOX</t>
  </si>
  <si>
    <t>EC62755BOX</t>
  </si>
  <si>
    <t>EC6275BOX</t>
  </si>
  <si>
    <t>EC63152BOX</t>
  </si>
  <si>
    <t>EC63155BOX</t>
  </si>
  <si>
    <t>EC6315BOX</t>
  </si>
  <si>
    <t>EC63652BOX</t>
  </si>
  <si>
    <t>EC63655BOX</t>
  </si>
  <si>
    <t>EC6365BOX</t>
  </si>
  <si>
    <t>EC68652BOX</t>
  </si>
  <si>
    <t>EC68655BOX</t>
  </si>
  <si>
    <t>EC6865BOX</t>
  </si>
  <si>
    <t>EC68752BOX</t>
  </si>
  <si>
    <t>EC68755BOX</t>
  </si>
  <si>
    <t>EC6875BOX</t>
  </si>
  <si>
    <t>EC68852BOX</t>
  </si>
  <si>
    <t>EC68855BOX</t>
  </si>
  <si>
    <t>EC6885BOX</t>
  </si>
  <si>
    <t>EH03</t>
  </si>
  <si>
    <t>EI0001</t>
  </si>
  <si>
    <t>G401001</t>
  </si>
  <si>
    <t>G401002</t>
  </si>
  <si>
    <t>G401004</t>
  </si>
  <si>
    <t>G661012</t>
  </si>
  <si>
    <t>G661818</t>
  </si>
  <si>
    <t>G700801</t>
  </si>
  <si>
    <t>G700802</t>
  </si>
  <si>
    <t>G720802</t>
  </si>
  <si>
    <t>G800801</t>
  </si>
  <si>
    <t>G800802</t>
  </si>
  <si>
    <t>G800804</t>
  </si>
  <si>
    <t>G8100</t>
  </si>
  <si>
    <t>G8162ST</t>
  </si>
  <si>
    <t>G8168ST</t>
  </si>
  <si>
    <t>G8200</t>
  </si>
  <si>
    <t>G8300</t>
  </si>
  <si>
    <t>N8010531</t>
  </si>
  <si>
    <t>MICROAMP 96-WELL SUPPORT BASE</t>
  </si>
  <si>
    <t>N8010533</t>
  </si>
  <si>
    <t>MICROAMP RXN TUBES W/O CAPS,</t>
  </si>
  <si>
    <t>N8010534</t>
  </si>
  <si>
    <t>MICROAMP CAPS, 12 CAPS/STRIP</t>
  </si>
  <si>
    <t>N8010535</t>
  </si>
  <si>
    <t>MICROAMP CAPS, 8 CAPS/STRIP</t>
  </si>
  <si>
    <t>N8010540</t>
  </si>
  <si>
    <t>MICROAMP RXN TUBES WITH CAP,</t>
  </si>
  <si>
    <t>N8010541</t>
  </si>
  <si>
    <t>9600/9700 MICROAMP TRAY</t>
  </si>
  <si>
    <t>N8010550</t>
  </si>
  <si>
    <t>MICROAMP 96-WELL FULL PLATE</t>
  </si>
  <si>
    <t>N8010560</t>
  </si>
  <si>
    <t>MICROAMP 96-WELL RXN PLATE -</t>
  </si>
  <si>
    <t>N8010580</t>
  </si>
  <si>
    <t>MICROAMP 8-STRIP RXN TUBES,</t>
  </si>
  <si>
    <t>N8010611</t>
  </si>
  <si>
    <t>AUTOCLAVED THIN-WALLED RXN</t>
  </si>
  <si>
    <t>N8010612</t>
  </si>
  <si>
    <t>AUTOCLAVED RXN TUBES W/ CAP,</t>
  </si>
  <si>
    <t>N8010737</t>
  </si>
  <si>
    <t>THIN-WALL RXN TUBE W/ FLAT CAP</t>
  </si>
  <si>
    <t>N8010833</t>
  </si>
  <si>
    <t>MICROAMP COLOR RXN TUBES</t>
  </si>
  <si>
    <t>N8010834</t>
  </si>
  <si>
    <t>MICROAMP COLOR CAPS,</t>
  </si>
  <si>
    <t>N8010835</t>
  </si>
  <si>
    <t>N8010838</t>
  </si>
  <si>
    <t>MICROAMP 8-STRIP COLOR RXN</t>
  </si>
  <si>
    <t>N8010840</t>
  </si>
  <si>
    <t>MICROAMP COLOR RXN TUBE W/CAPS</t>
  </si>
  <si>
    <t>N8010933</t>
  </si>
  <si>
    <t>MICROAMP OPTICAL TUBES W/O CAP</t>
  </si>
  <si>
    <t>N8011533</t>
  </si>
  <si>
    <t>PREPACKAGED MICROAMP REACTION</t>
  </si>
  <si>
    <t>N8011534</t>
  </si>
  <si>
    <t>BULKPACK MICROAMP CAPS,</t>
  </si>
  <si>
    <t>N8011535</t>
  </si>
  <si>
    <t>N8011540</t>
  </si>
  <si>
    <t>BULKPACK MICROAMP RXN TUBES</t>
  </si>
  <si>
    <t>N8013822</t>
  </si>
  <si>
    <t>MICROAMP CENTRIFUGE ADAPTER</t>
  </si>
  <si>
    <t>N8050001</t>
  </si>
  <si>
    <t>9700 96W SLVR GENEAMP PCR SYS</t>
  </si>
  <si>
    <t>N8050002</t>
  </si>
  <si>
    <t>9700 DUAL 384W GENEAMP PCR SYS</t>
  </si>
  <si>
    <t>N8050200</t>
  </si>
  <si>
    <t>9700 GENEAMP PCR SYS BASE MOD</t>
  </si>
  <si>
    <t>N8050251</t>
  </si>
  <si>
    <t>96W SLVR SMPL BLK MOD</t>
  </si>
  <si>
    <t>N8050400</t>
  </si>
  <si>
    <t>9700 DUAL 384W SMPL BLK MOD</t>
  </si>
  <si>
    <t>N8080006</t>
  </si>
  <si>
    <t>GENEAMP 10X PCR BUFFER-FROZEN</t>
  </si>
  <si>
    <t>N8080010</t>
  </si>
  <si>
    <t>GENEAMP 10X PCR BUFR&amp;MGCL SOLU</t>
  </si>
  <si>
    <t>N8080096</t>
  </si>
  <si>
    <t>AMPERASE URACIL N-GLYCOSYLASE</t>
  </si>
  <si>
    <t>N8080119</t>
  </si>
  <si>
    <t>RNASE INHIBITOR, 20 UNITS/UL,</t>
  </si>
  <si>
    <t>N8080127</t>
  </si>
  <si>
    <t>RANDOM HEXAMER PRIMERS</t>
  </si>
  <si>
    <t>N8080128</t>
  </si>
  <si>
    <t>OLIGO D(T)16 PRIMER</t>
  </si>
  <si>
    <t>N8080129</t>
  </si>
  <si>
    <t>GENE AMP 10X PCR BUFFER PACK</t>
  </si>
  <si>
    <t>N8080130</t>
  </si>
  <si>
    <t>10X PCR BUFFER II PACK</t>
  </si>
  <si>
    <t>N8080152</t>
  </si>
  <si>
    <t>12 PAQ ATAQ + BUFFER I</t>
  </si>
  <si>
    <t>N8080153</t>
  </si>
  <si>
    <t>12 PAQ ATAQ + BUFFER II</t>
  </si>
  <si>
    <t>N8080155</t>
  </si>
  <si>
    <t>ATAQ 5000 + BUFFER I</t>
  </si>
  <si>
    <t>N8080156</t>
  </si>
  <si>
    <t>ATAQ 5000 + BUFFER II</t>
  </si>
  <si>
    <t>N8080157</t>
  </si>
  <si>
    <t>ATAQ LD + BUFFER I</t>
  </si>
  <si>
    <t>N8080158</t>
  </si>
  <si>
    <t>ATAQ LD + BUFFER II</t>
  </si>
  <si>
    <t>N8080160</t>
  </si>
  <si>
    <t>AMPLITAQ 250 UNIT VIAL-FRZN</t>
  </si>
  <si>
    <t>N8080161</t>
  </si>
  <si>
    <t>ATAQ 250 + BUFFER II</t>
  </si>
  <si>
    <t>N8080171</t>
  </si>
  <si>
    <t>ATAQ 1000 &amp; BUFFER I</t>
  </si>
  <si>
    <t>N8080172</t>
  </si>
  <si>
    <t>ATAQ 1000 &amp; BUFFER II</t>
  </si>
  <si>
    <t>N8080185</t>
  </si>
  <si>
    <t>TF,ATAQ 25000 + BUFFER I</t>
  </si>
  <si>
    <t>N8080186</t>
  </si>
  <si>
    <t>TF,ATAQ 25000 + BUFFER II</t>
  </si>
  <si>
    <t>N8080234</t>
  </si>
  <si>
    <t>TQMN,REV TRANSCRIPTION RGNTS/</t>
  </si>
  <si>
    <t>N8080240</t>
  </si>
  <si>
    <t>AMPLITAQ GOLD 25OU BUFFER I</t>
  </si>
  <si>
    <t>N8080241</t>
  </si>
  <si>
    <t>AMPLITAQ GOLD 25OU BUFFER II</t>
  </si>
  <si>
    <t>N8080244</t>
  </si>
  <si>
    <t>12PAQ TAQ GOLD 12X25OU BUF I</t>
  </si>
  <si>
    <t>N8080245</t>
  </si>
  <si>
    <t>12PAQ TAQ GOLD 12X25OU BUFF II</t>
  </si>
  <si>
    <t>N8080246</t>
  </si>
  <si>
    <t>AMPLITAQ GOLD 100OU BUFFER I</t>
  </si>
  <si>
    <t>N8080247</t>
  </si>
  <si>
    <t>AMPLITAQ GOLD 1000U BUFFER II</t>
  </si>
  <si>
    <t>N8080248</t>
  </si>
  <si>
    <t>AMPLITAQ GOLD 5X100OU BUFFER I</t>
  </si>
  <si>
    <t>N8080249</t>
  </si>
  <si>
    <t>AMPLITAQ GOLD 5X1000U BUF II</t>
  </si>
  <si>
    <t>N8080258</t>
  </si>
  <si>
    <t>5PAQ TAQ GOLD 5X5X1000U BFR I</t>
  </si>
  <si>
    <t>N8080259</t>
  </si>
  <si>
    <t>5PAQ TAQ GOLD 5X5X1000U BFR II</t>
  </si>
  <si>
    <t>N8080260</t>
  </si>
  <si>
    <t>FG,DNTP MIX W/DTTP,1ML,10MM</t>
  </si>
  <si>
    <t>N8080261</t>
  </si>
  <si>
    <t>FG,DNTP MIX W/DTTP,1ML,100MM</t>
  </si>
  <si>
    <t>N8080270</t>
  </si>
  <si>
    <t>FG,DNTP MIX W/DUTP,1ML,12.5MM</t>
  </si>
  <si>
    <t>N9301381</t>
  </si>
  <si>
    <t>CENTRICON-30 AMICON #4208</t>
  </si>
  <si>
    <t>N9302119</t>
  </si>
  <si>
    <t>CENTRICON-100 AMICON #4211</t>
  </si>
  <si>
    <t>Q10212</t>
  </si>
  <si>
    <t>Q32850</t>
  </si>
  <si>
    <t>Q32851</t>
  </si>
  <si>
    <t>QUBIT DSDNA HS ASSAY KIT, 100</t>
  </si>
  <si>
    <t>Q32853</t>
  </si>
  <si>
    <t>Q32854</t>
  </si>
  <si>
    <t>Q32855</t>
  </si>
  <si>
    <t>Q32856</t>
  </si>
  <si>
    <t>QUBIT ASSAY TUBES *SET OF 500*</t>
  </si>
  <si>
    <t>Q32880</t>
  </si>
  <si>
    <t>Q32881</t>
  </si>
  <si>
    <t>Q33211</t>
  </si>
  <si>
    <t>Q33212</t>
  </si>
  <si>
    <t>Q33221</t>
  </si>
  <si>
    <t>Q33222</t>
  </si>
  <si>
    <t>Q33226</t>
  </si>
  <si>
    <t>Q33227</t>
  </si>
  <si>
    <t>Q33228</t>
  </si>
  <si>
    <t>Q33229</t>
  </si>
  <si>
    <t>Q33230</t>
  </si>
  <si>
    <t>Q33231</t>
  </si>
  <si>
    <t>TRN00086</t>
  </si>
  <si>
    <t>HID ON-SITE FAS SUPPORT</t>
  </si>
  <si>
    <t>TRN00114</t>
  </si>
  <si>
    <t>FOOD MICROBIAL DETECTIONWRKFLW</t>
  </si>
  <si>
    <t>TRN00230</t>
  </si>
  <si>
    <t>TRN00272</t>
  </si>
  <si>
    <t>HID STARTER PACKAGE 1</t>
  </si>
  <si>
    <t>TRN00273</t>
  </si>
  <si>
    <t>HID STARTER PACKAGE 2</t>
  </si>
  <si>
    <t>TRN00274</t>
  </si>
  <si>
    <t>HID STARTER PACKAGE 3</t>
  </si>
  <si>
    <t>TRN00275</t>
  </si>
  <si>
    <t>HID STARTER PACKAGE 4</t>
  </si>
  <si>
    <t>TRN00278</t>
  </si>
  <si>
    <t>HID STARTER PACKAGE 7</t>
  </si>
  <si>
    <t>TRN00279</t>
  </si>
  <si>
    <t>HID STARTER PACKAGE 8</t>
  </si>
  <si>
    <t>A39976</t>
  </si>
  <si>
    <t>A38441</t>
  </si>
  <si>
    <t>A39977</t>
  </si>
  <si>
    <t>SV000068</t>
  </si>
  <si>
    <t>HID RT PCR SW- SUSER-FRESH</t>
  </si>
  <si>
    <t>HID RT PCR SW- 5USERLIC-FRESH</t>
  </si>
  <si>
    <t>HID RT PCR SW SUSERLIC-UPGRADE</t>
  </si>
  <si>
    <t>A25784</t>
  </si>
  <si>
    <t>A46180</t>
  </si>
  <si>
    <t>SS HID INSTALL KIT (SEQ+FRAG)</t>
  </si>
  <si>
    <t>A43166</t>
  </si>
  <si>
    <t>A43168</t>
  </si>
  <si>
    <t>A43182</t>
  </si>
  <si>
    <t>A43159</t>
  </si>
  <si>
    <t>A43161</t>
  </si>
  <si>
    <t>A43180</t>
  </si>
  <si>
    <t>A43169</t>
  </si>
  <si>
    <t>A43185</t>
  </si>
  <si>
    <t>A43162</t>
  </si>
  <si>
    <t>A43171</t>
  </si>
  <si>
    <t>A43164</t>
  </si>
  <si>
    <t>A43183</t>
  </si>
  <si>
    <t>A41810</t>
  </si>
  <si>
    <t>A41831</t>
  </si>
  <si>
    <t>A41813</t>
  </si>
  <si>
    <t>A41814</t>
  </si>
  <si>
    <t>A41815</t>
  </si>
  <si>
    <t>A41816</t>
  </si>
  <si>
    <t>A41817</t>
  </si>
  <si>
    <t>A41818</t>
  </si>
  <si>
    <t>A41819</t>
  </si>
  <si>
    <t>A41820</t>
  </si>
  <si>
    <t>A39493</t>
  </si>
  <si>
    <t>A42469</t>
  </si>
  <si>
    <t>A42470</t>
  </si>
  <si>
    <t>A42471</t>
  </si>
  <si>
    <t>P042426</t>
  </si>
  <si>
    <t>A39978</t>
  </si>
  <si>
    <t>A38440</t>
  </si>
  <si>
    <t>A40376</t>
  </si>
  <si>
    <t>A43941</t>
  </si>
  <si>
    <t>A43942</t>
  </si>
  <si>
    <t>A43976</t>
  </si>
  <si>
    <t>A43977</t>
  </si>
  <si>
    <t>A43978</t>
  </si>
  <si>
    <t>4351104GTS</t>
  </si>
  <si>
    <t>4351104RGTS</t>
  </si>
  <si>
    <t>4351105GTS</t>
  </si>
  <si>
    <t>4351105RGTS</t>
  </si>
  <si>
    <t>4351106GTS</t>
  </si>
  <si>
    <t>4406984GTS</t>
  </si>
  <si>
    <t>4406985GTS</t>
  </si>
  <si>
    <t>4409537GTS</t>
  </si>
  <si>
    <t>4409538GTS</t>
  </si>
  <si>
    <t>4409539GTS</t>
  </si>
  <si>
    <t>4409540GTS</t>
  </si>
  <si>
    <t>4471066GTS</t>
  </si>
  <si>
    <t>4485688GTS</t>
  </si>
  <si>
    <t>4485688RGTS</t>
  </si>
  <si>
    <t>4485690GTS</t>
  </si>
  <si>
    <t>4485690RGTS</t>
  </si>
  <si>
    <t>4485693GTS</t>
  </si>
  <si>
    <t>4485693RGTS</t>
  </si>
  <si>
    <t>4485695GTS</t>
  </si>
  <si>
    <t>4485695RGTS</t>
  </si>
  <si>
    <t>4485696GTS</t>
  </si>
  <si>
    <t>4485696RGTS</t>
  </si>
  <si>
    <t>4485698GTS</t>
  </si>
  <si>
    <t>4485698RGTS</t>
  </si>
  <si>
    <t>4485700GTS</t>
  </si>
  <si>
    <t>4485700RGTS</t>
  </si>
  <si>
    <t>4485701GTS</t>
  </si>
  <si>
    <t>4485701RGTS</t>
  </si>
  <si>
    <t>4489433GTS</t>
  </si>
  <si>
    <t>4489551GTS</t>
  </si>
  <si>
    <t>4489552GTS</t>
  </si>
  <si>
    <t>4489553GTS</t>
  </si>
  <si>
    <t>4489554GTS</t>
  </si>
  <si>
    <t>4489557GTS</t>
  </si>
  <si>
    <t>A28138GTS</t>
  </si>
  <si>
    <t>GTS QS5 0.1ML QPCR SYSTEM</t>
  </si>
  <si>
    <t>A28138RGTS</t>
  </si>
  <si>
    <t>A28139GTS</t>
  </si>
  <si>
    <t>GTS QS5 0.2ML QPCR SYSTEM</t>
  </si>
  <si>
    <t>A28139RGTS</t>
  </si>
  <si>
    <t>A28140GTS</t>
  </si>
  <si>
    <t>GTS QS5 384 QPCR SYSTEM</t>
  </si>
  <si>
    <t>A28140RGTS</t>
  </si>
  <si>
    <t>GTS QS5 384 QPCR SYSTEM REFURB</t>
  </si>
  <si>
    <t>A28568GTS</t>
  </si>
  <si>
    <t>A28568RGTS</t>
  </si>
  <si>
    <t>A28569GTS</t>
  </si>
  <si>
    <t>A28569RGTS</t>
  </si>
  <si>
    <t>A28570GTS</t>
  </si>
  <si>
    <t>A28570RGTS</t>
  </si>
  <si>
    <t>A28573GTS</t>
  </si>
  <si>
    <t>A28573RGTS</t>
  </si>
  <si>
    <t>A28574GTS</t>
  </si>
  <si>
    <t>A28574RGTS</t>
  </si>
  <si>
    <t>A28575GTS</t>
  </si>
  <si>
    <t>GTS QS5 384 QPCR SYSTEM, TOWER</t>
  </si>
  <si>
    <t>A30930RGTS</t>
  </si>
  <si>
    <t>A32005GTS</t>
  </si>
  <si>
    <t>A32006GTS</t>
  </si>
  <si>
    <t>A43162GTS</t>
  </si>
  <si>
    <t>A43163GTS</t>
  </si>
  <si>
    <t>A43164GTS</t>
  </si>
  <si>
    <t>GTS QS7-PRO 384W QPCR,SYSTEM</t>
  </si>
  <si>
    <t>A43169GTS</t>
  </si>
  <si>
    <t>A43170GTS</t>
  </si>
  <si>
    <t>A43171GTS</t>
  </si>
  <si>
    <t>GTS QS7-PRO 384W QPCR,LAPTOP</t>
  </si>
  <si>
    <t>A43183GTS</t>
  </si>
  <si>
    <t>A43184GTS</t>
  </si>
  <si>
    <t>A43185GTS</t>
  </si>
  <si>
    <t>GTS QS7-PRO 384W QPCR,DESKTOP</t>
  </si>
  <si>
    <t>A45953GTS</t>
  </si>
  <si>
    <t>A45954GTS</t>
  </si>
  <si>
    <t>GTS QS-PRO BLOCK UPGRADE 384W</t>
  </si>
  <si>
    <t>A45955GTS</t>
  </si>
  <si>
    <t>A48197GTS</t>
  </si>
  <si>
    <t>A48201GTS</t>
  </si>
  <si>
    <t>A28523</t>
  </si>
  <si>
    <t>10ML TP 1STEP MMX NO ROX</t>
  </si>
  <si>
    <t>97002534</t>
  </si>
  <si>
    <t>KF 96 TIP COMB FOR DW MAGNETS</t>
  </si>
  <si>
    <t>A48383</t>
  </si>
  <si>
    <t>MVP II KIT 2,000 PREPS</t>
  </si>
  <si>
    <t>95040450</t>
  </si>
  <si>
    <t>DEEP WELL 96 PLATE, 50 PCS</t>
  </si>
  <si>
    <t>A47814</t>
  </si>
  <si>
    <t>TAQPATH RTPCR COVID-19-1000RXN</t>
  </si>
  <si>
    <t>18090010</t>
  </si>
  <si>
    <t>SUPERSCRIPT IV</t>
  </si>
  <si>
    <t>10777019</t>
  </si>
  <si>
    <t>RNASEOUT RECOMB.RNASE INHIB.</t>
  </si>
  <si>
    <t>A48310</t>
  </si>
  <si>
    <t>A42359</t>
  </si>
  <si>
    <t>A42360</t>
  </si>
  <si>
    <t>A42362</t>
  </si>
  <si>
    <t>A42363</t>
  </si>
  <si>
    <t>A42364</t>
  </si>
  <si>
    <t>Q33238</t>
  </si>
  <si>
    <t>A28522</t>
  </si>
  <si>
    <t>A49868</t>
  </si>
  <si>
    <t>A52127</t>
  </si>
  <si>
    <t>VERITIPRO TC FOR HID</t>
  </si>
  <si>
    <t>A53084</t>
  </si>
  <si>
    <t>A48141</t>
  </si>
  <si>
    <t>A48140</t>
  </si>
  <si>
    <t>A43167</t>
  </si>
  <si>
    <t>A26774</t>
  </si>
  <si>
    <t>A26342</t>
  </si>
  <si>
    <t>A45954</t>
  </si>
  <si>
    <t>A26341</t>
  </si>
  <si>
    <t>A26135</t>
  </si>
  <si>
    <t>A26069</t>
  </si>
  <si>
    <t>A27828</t>
  </si>
  <si>
    <t>A42352</t>
  </si>
  <si>
    <t>A52610</t>
  </si>
  <si>
    <t>A32702</t>
  </si>
  <si>
    <t>A25741</t>
  </si>
  <si>
    <t>A25742</t>
  </si>
  <si>
    <t>A25778</t>
  </si>
  <si>
    <t>A25777</t>
  </si>
  <si>
    <t>A25918</t>
  </si>
  <si>
    <t>A43160</t>
  </si>
  <si>
    <t>QS6-PRO 96W 0.1ML QPCR,SYSTEM</t>
  </si>
  <si>
    <t>A43181</t>
  </si>
  <si>
    <t>QS6-PRO 96W 0.1ML QPCR,DESKTOP</t>
  </si>
  <si>
    <t>A43163</t>
  </si>
  <si>
    <t>QS7-PRO 96W 0.1ML QPCR,SYSTEM</t>
  </si>
  <si>
    <t>A43170</t>
  </si>
  <si>
    <t>QS7-PRO 96W 0.1ML QPCR,LAPTOP</t>
  </si>
  <si>
    <t>A43184</t>
  </si>
  <si>
    <t>QS7-PRO 96W 0.1ML QPCR,DESKTOP</t>
  </si>
  <si>
    <t>A28136</t>
  </si>
  <si>
    <t>QS3 0.1ML QPCR SYSTEM</t>
  </si>
  <si>
    <t>A28137</t>
  </si>
  <si>
    <t>QS3 0.2ML QPCR SYSTEM</t>
  </si>
  <si>
    <t>A28566</t>
  </si>
  <si>
    <t>QS3 0.1ML QPCR SYSTEM, LAPTOP</t>
  </si>
  <si>
    <t>A28567</t>
  </si>
  <si>
    <t>QS3 0.2ML QPCR SYSTEM, LAPTOP</t>
  </si>
  <si>
    <t>A28572</t>
  </si>
  <si>
    <t>QS3 0.2ML QPCR SYSTEM, TOWER</t>
  </si>
  <si>
    <t>A52864</t>
  </si>
  <si>
    <t>A52490</t>
  </si>
  <si>
    <t>A36187</t>
  </si>
  <si>
    <t>SEQ STUDIO FOR HID</t>
  </si>
  <si>
    <t>SEQSTUDIO LAPTOP</t>
  </si>
  <si>
    <t>A34329</t>
  </si>
  <si>
    <t>A48699</t>
  </si>
  <si>
    <t>28000-50</t>
  </si>
  <si>
    <t>Filter-Tips, 1000 µl (1024)</t>
  </si>
  <si>
    <t>Sample Tubes RB (2ml)</t>
  </si>
  <si>
    <t>50µl Filtered Sterile Tips (960)</t>
  </si>
  <si>
    <t>Supplier Part Number</t>
  </si>
  <si>
    <t>Unit of Measure (UOM)</t>
  </si>
  <si>
    <t>Percentage (%)  Off Published Unit Price</t>
  </si>
  <si>
    <t>Discount</t>
  </si>
  <si>
    <t>Net Price</t>
  </si>
  <si>
    <t>A26343</t>
  </si>
  <si>
    <t>GenPouch™ Large,Tape Closure, 4" x 6.5"</t>
  </si>
  <si>
    <t>G-7204-250</t>
  </si>
  <si>
    <t xml:space="preserve">GenPouch™ Small, Tape Closure,   4.5" x 3.75"   </t>
  </si>
  <si>
    <t>Pack of 250</t>
  </si>
  <si>
    <t>G-7201-250</t>
  </si>
  <si>
    <t xml:space="preserve">GenPouch™ Large, Heat Seal Closure,   3.25" x 5.25"   </t>
  </si>
  <si>
    <t>G-2501-100</t>
  </si>
  <si>
    <t>GenDry ™ pouch for CollectEject;to transport collected sample to lab; contains desiccant</t>
  </si>
  <si>
    <t>K-2500-000</t>
  </si>
  <si>
    <t>GenPreserve™ CollectEject™ Large Oral Swab Kit</t>
  </si>
  <si>
    <t>K-2510-000</t>
  </si>
  <si>
    <t>GenPreserve™ CollectEject™ Oral Swab Kit</t>
  </si>
  <si>
    <t>G-2007-100</t>
  </si>
  <si>
    <t>CollectEject™ Large Oral Swab</t>
  </si>
  <si>
    <t>G-2007-CS1000</t>
  </si>
  <si>
    <t>G-2070-100</t>
  </si>
  <si>
    <t>CollectEject™ Touch DNA Swab</t>
  </si>
  <si>
    <t>G-2070-CS1000</t>
  </si>
  <si>
    <t>G-2077-100</t>
  </si>
  <si>
    <t>CollectEject™ Blade Swab</t>
  </si>
  <si>
    <t>G-2077-CS1000</t>
  </si>
  <si>
    <t>G-2092-100</t>
  </si>
  <si>
    <t>CollectEject™ Oral Swab</t>
  </si>
  <si>
    <t>G-2092-CS1000</t>
  </si>
  <si>
    <t>MiSeq FGx Sequencing System</t>
  </si>
  <si>
    <t>Tool, O-Ring change, Qsym</t>
  </si>
  <si>
    <t>Set, O-Ring (100), Qsym</t>
  </si>
  <si>
    <t>EZ1&amp;2 DNA Investigator Kit (48)</t>
  </si>
  <si>
    <t>EZ1&amp;2 Virus Mini Kit v2.0 (48)</t>
  </si>
  <si>
    <t>V16000168</t>
  </si>
  <si>
    <t>ForenSeq Analys Software Server, Monitor</t>
  </si>
  <si>
    <t>QIAcuity Nanoplate 26k 24-well (10)</t>
  </si>
  <si>
    <t>QIAcuity Nanoplate 26k 24-well (50)</t>
  </si>
  <si>
    <t>QIAcuity OneStepAdvanced Probe Kit (1mL)</t>
  </si>
  <si>
    <t>QIAcuity OneStepAdvanced Probe Kit (5mL)</t>
  </si>
  <si>
    <t>Allprep PowerViral DNA/RNA Kit (50)</t>
  </si>
  <si>
    <t>A48548</t>
  </si>
  <si>
    <t>Gabriella Capell
Customer Service -Ordrers/Inquiries</t>
  </si>
  <si>
    <t xml:space="preserve">610-428-8307
800-955-6288 </t>
  </si>
  <si>
    <t>Gabriella.Capell@thermofisher.com</t>
  </si>
  <si>
    <t>A54338</t>
  </si>
  <si>
    <t>A54344</t>
  </si>
  <si>
    <t>A59183</t>
  </si>
  <si>
    <t>312 Locust Drive, Verona, WI 53593-2215</t>
  </si>
  <si>
    <t>Amber McManus</t>
  </si>
  <si>
    <t>amber.mcmanus@qiagen.com</t>
  </si>
  <si>
    <t>302-423-4742</t>
  </si>
  <si>
    <t>3/31/2025 with two one year renewals</t>
  </si>
  <si>
    <t>19300 Germantown Rd.
Germantown, MD 20874</t>
  </si>
  <si>
    <t>DATE: 4/01/2024</t>
  </si>
  <si>
    <t>TissueLyser III (100-240 V, 50/60Hz)</t>
  </si>
  <si>
    <t>Grinding Jar Set, S. Steel (2 x 10 ml)</t>
  </si>
  <si>
    <t>Manufacturer's Published Unit Price 2024</t>
  </si>
  <si>
    <t>DYNAMAG-96 SIDE SKIRTED</t>
  </si>
  <si>
    <t>KINGFISHER ML TUBES AND TIPS</t>
  </si>
  <si>
    <t>N,N-DIISOPROPYLETHYLAMINE</t>
  </si>
  <si>
    <t>TAQMAN TAMRA PROBE 20K PMOLES EACH</t>
  </si>
  <si>
    <t>SEQUENCE DETECTION PRIMER.</t>
  </si>
  <si>
    <t>FG, LYSIS SOLN, NUCLEIC ACID</t>
  </si>
  <si>
    <t>CE GA TWR CMPTR SYSTEM</t>
  </si>
  <si>
    <t>FG, TAQMAN UNIV MMIX 50ML</t>
  </si>
  <si>
    <t>BDT V1.1 MATRIX ST</t>
  </si>
  <si>
    <t>BDT V3.1 MATRIX ST</t>
  </si>
  <si>
    <t>MSID V1.0 FUNGAL LIB UNLIMITED</t>
  </si>
  <si>
    <t>MSID  V1.0 APP-500-FULL-FUNGAL</t>
  </si>
  <si>
    <t>FG, S.AUREUS TQMN BRONZE KIT</t>
  </si>
  <si>
    <t>SEQ ANALY-SEQSCAP-GENEMAPPR ID</t>
  </si>
  <si>
    <t>FG, TAQMAN BRUCELLA SPECIES</t>
  </si>
  <si>
    <t>FG, TAQMAN YERSINIA PESTIS</t>
  </si>
  <si>
    <t>FG, CARRIER RNA (500 UL)</t>
  </si>
  <si>
    <t>POP-4 (960)POLYMER 3500 SERIES</t>
  </si>
  <si>
    <t>3500 SEQUENCING INSTALL KIT</t>
  </si>
  <si>
    <t>DNA EXTRACT ALL REAGENTS</t>
  </si>
  <si>
    <t>96WELL RETAINER &amp; BASE STD</t>
  </si>
  <si>
    <t>ARRAY CARD CALIBRATION INSTALL</t>
  </si>
  <si>
    <t>TAQMAN FAST VIRUS 1-STEP MMIX</t>
  </si>
  <si>
    <t>BOX, MYCOSEQ DISCRIM POSITIVE</t>
  </si>
  <si>
    <t>IQOQ,7500FAST WITH ACCUSEQ SW</t>
  </si>
  <si>
    <t>FG, TQMN SALMONELLA ENTERITIDI</t>
  </si>
  <si>
    <t>4461591</t>
  </si>
  <si>
    <t>96WSTD CALIBRATION PLATE W/ABY</t>
  </si>
  <si>
    <t>4461593</t>
  </si>
  <si>
    <t>96WSTD CALIBRATION PLATE W/JUN</t>
  </si>
  <si>
    <t>4461599</t>
  </si>
  <si>
    <t>96 WELL CAL PLATE W/ MP DYE</t>
  </si>
  <si>
    <t>ION LIBRARY TQMN QUANTITATION</t>
  </si>
  <si>
    <t>QS 12K FLEX OPENARRAY GEX</t>
  </si>
  <si>
    <t>QS 12K FLEX OPENARRAY GT</t>
  </si>
  <si>
    <t>QS 12K FLEX OA HU MIRNA</t>
  </si>
  <si>
    <t>QS12K OA ACCUFILL SYSTEM</t>
  </si>
  <si>
    <t>QS12K OA BLOCK UPGRADE W/ AF</t>
  </si>
  <si>
    <t>SW LIC,QUANTSTUDIO 12K FLEX</t>
  </si>
  <si>
    <t>NUCLEICARD SINGLE SPOT 100/PK</t>
  </si>
  <si>
    <t>NUCLEICARD 1 SPOT 5MM 50/PK</t>
  </si>
  <si>
    <t>SW,3130XL DATA COLLECTION 4</t>
  </si>
  <si>
    <t>SW,3730/3730XL DATA COLLECTION</t>
  </si>
  <si>
    <t>SW, 3500/3500XL DCS V3.1</t>
  </si>
  <si>
    <t>QS OPEN ARRAY TRN, CUST SITE</t>
  </si>
  <si>
    <t>LIC,6 DYE 1 YEAR</t>
  </si>
  <si>
    <t>QS DX, CERT TRG, CUST SITE</t>
  </si>
  <si>
    <t>ION 316 CHIP KIT V2 (4 PACK)</t>
  </si>
  <si>
    <t>VETMAX GOLD TRICH DETECTION</t>
  </si>
  <si>
    <t>PROFLEX DUAL 96WELL PCR SYSTEM</t>
  </si>
  <si>
    <t>YFILER PLUS KIT (100X)</t>
  </si>
  <si>
    <t>TORRENT STORAGE 20T</t>
  </si>
  <si>
    <t>TORRENT STORAGE 40T</t>
  </si>
  <si>
    <t>ION 314 CHIP KIT V2 BC,8-PACK</t>
  </si>
  <si>
    <t>ION 316 CHIP KIT V2 BC,4-PACK</t>
  </si>
  <si>
    <t>ION 318 CHIP KIT V2 BC,4-PACK</t>
  </si>
  <si>
    <t>ION 316 CHIP KIT V2 BC,8-PACK</t>
  </si>
  <si>
    <t>ION 318 CHIP KIT V2 BC,8-PACK</t>
  </si>
  <si>
    <t>LOW DNA MASS LADDER</t>
  </si>
  <si>
    <t>50 BP DNA LADDER</t>
  </si>
  <si>
    <t>TRACKIT CYAN/ORANGE BUFFER</t>
  </si>
  <si>
    <t>E-GEL SAMPLE LOADING BUFFER.</t>
  </si>
  <si>
    <t>TRACKIT ULTRA LOW RANGE DNA LA</t>
  </si>
  <si>
    <t>TRACKIT 50 BP DNA LADDER</t>
  </si>
  <si>
    <t>TRACKIT 100 BP DNA LADDER</t>
  </si>
  <si>
    <t>TRACKIT 1 KB PLUS DNA LADDER</t>
  </si>
  <si>
    <t>E-GEL 1 KB PLUS DNA LADDER</t>
  </si>
  <si>
    <t>E-GEL 1 KB PLUS EXPRESS DNA LA</t>
  </si>
  <si>
    <t>E-GEL ULTRA LOW RANGE DNA LADD</t>
  </si>
  <si>
    <t>E-GEL 50BP DNA LADDER</t>
  </si>
  <si>
    <t>E-GEL  SIZING DNA LADDER</t>
  </si>
  <si>
    <t>HIGH DNA MASS LADDER</t>
  </si>
  <si>
    <t>ULTRA LOW RANGE DNA LADDER</t>
  </si>
  <si>
    <t>PRIMER 50 NMOL</t>
  </si>
  <si>
    <t>PRIMER 200 NMOL</t>
  </si>
  <si>
    <t>1 KB PLUS DNA LADDER</t>
  </si>
  <si>
    <t>10X BLUEJUICE LOADING BUFFER</t>
  </si>
  <si>
    <t>PLATINUM TAQ DNA POLYMERASE</t>
  </si>
  <si>
    <t>DISTILLED WATER (ULTRAPURE)</t>
  </si>
  <si>
    <t>PLATINUM QPCR SUPERMIX-UDG</t>
  </si>
  <si>
    <t>SSIII 1-STEP QRT-PCR 100</t>
  </si>
  <si>
    <t>SSIII 1-STEP QRT-PCR 500</t>
  </si>
  <si>
    <t>SUPERSCRIPT 1ST STRAND SYSTEM</t>
  </si>
  <si>
    <t>E-GEL 96 HIGH RANGE DNA MARKER</t>
  </si>
  <si>
    <t>E GEL LOW RG QUANT DNA LADDER</t>
  </si>
  <si>
    <t>TBE BUFFER, 10X</t>
  </si>
  <si>
    <t>ETHIDIUM BROMIDE</t>
  </si>
  <si>
    <t>TRIZOL REAGENT</t>
  </si>
  <si>
    <t>100 BP DNA LADDER</t>
  </si>
  <si>
    <t>AGAROSE, ULTRAPURE</t>
  </si>
  <si>
    <t>AGAROSE, LMP ULTRAPURE</t>
  </si>
  <si>
    <t>AGAROSE 1000, ULTRAPURE</t>
  </si>
  <si>
    <t>DNASE I AMP GRADE</t>
  </si>
  <si>
    <t>DYNAMAG -96 SIDE</t>
  </si>
  <si>
    <t>FG, CUSTOM KIT BRETTANOMYCES</t>
  </si>
  <si>
    <t>DYNABEADS MAX E.COLI O157-1ML</t>
  </si>
  <si>
    <t>SIMPLIAMP THERMAL CYCLER</t>
  </si>
  <si>
    <t>HID 7500 CALIBRATION KIT</t>
  </si>
  <si>
    <t>ION PGM WASH 2 BOTTLE KIT</t>
  </si>
  <si>
    <t>MAGMAX DNA MUTLI-SPL OPTIMUM</t>
  </si>
  <si>
    <t>PRECISION ID ANCESTRY PANEL</t>
  </si>
  <si>
    <t>PRECISION ID IDENTITY PANEL</t>
  </si>
  <si>
    <t>POWRUP SYBR MASTER MIX,5X1 ML</t>
  </si>
  <si>
    <t>E-GEL NGS, 0.8% AGAROSE</t>
  </si>
  <si>
    <t>ION UNIV LIBRARY QUANT KIT</t>
  </si>
  <si>
    <t>PRECISION ID LIBRARY KIT</t>
  </si>
  <si>
    <t>HID-ION ANCESTRY AND LIB KIT</t>
  </si>
  <si>
    <t>HID-ION IDENTITY AND LIB KIT</t>
  </si>
  <si>
    <t>ION S5 INSTALLATION KIT</t>
  </si>
  <si>
    <t>ION 520/530 KIT-OT2</t>
  </si>
  <si>
    <t>ION 520 CHIP KIT</t>
  </si>
  <si>
    <t>ION 530 CHIP KIT</t>
  </si>
  <si>
    <t>ION 540 CHIP KIT</t>
  </si>
  <si>
    <t>SW,UPGRADE GMID-X CLIENT V1.5</t>
  </si>
  <si>
    <t>SW,GMID-X FULL V1.5 DEMO</t>
  </si>
  <si>
    <t>SW,UPGRADE GMID-X FULL V1.5</t>
  </si>
  <si>
    <t>SW,GENEMAPPER ID-X FULL V1.5</t>
  </si>
  <si>
    <t>SW,GMID-X V1.5, 5-CLIENT</t>
  </si>
  <si>
    <t>SW,GMID-X V1.5, 10-CLIENT</t>
  </si>
  <si>
    <t>SW,GENEMAPPER ID-X CLIENT V1.5</t>
  </si>
  <si>
    <t>SW,UPG GMID-X FUL V1.4 TO V1.5</t>
  </si>
  <si>
    <t>SW,UPG GMID-X CLI V1.4 TO V1.5</t>
  </si>
  <si>
    <t>ION AMPLISEQ FOR ION CHEF, DL8</t>
  </si>
  <si>
    <t>XENO RNA POSITIVE CNTRL 5X</t>
  </si>
  <si>
    <t>XENO DNA POSITIVE CNTRL</t>
  </si>
  <si>
    <t>XENO VIC POSITIVE CNTRL ASSAY</t>
  </si>
  <si>
    <t>XENO LIZ POSITIVE CNTRL ASSAY</t>
  </si>
  <si>
    <t>HID ION CHEF SYSTEM</t>
  </si>
  <si>
    <t>PRECISION ID MTDNA WG PANEL</t>
  </si>
  <si>
    <t>KIT,LIC CASE MGMT V1.0,1U1Y</t>
  </si>
  <si>
    <t>KIT,LIC CASE MGMT V1.0,1U3Y</t>
  </si>
  <si>
    <t>KIT,LIC CASE MGMT V1.0,1U5Y</t>
  </si>
  <si>
    <t>KIT,LIC CASE MGMT V1.0,5U1Y</t>
  </si>
  <si>
    <t>KIT,LIC CASE MGMT V1.0,5U3Y</t>
  </si>
  <si>
    <t>KIT,LIC CASE MGMT V1.0,5U5Y</t>
  </si>
  <si>
    <t>KIT,LIC KINSHIP ANLY V1.0,1U1Y</t>
  </si>
  <si>
    <t>KIT,LIC KINSHIP ANLY V1.0,1U3Y</t>
  </si>
  <si>
    <t>KIT,LIC KINSHIP ANLY V1.0,1U5Y</t>
  </si>
  <si>
    <t>KIT,LIC KINSHIP ANLY V1.0,5U1Y</t>
  </si>
  <si>
    <t>KIT,LIC KINSHIP ANLY V1.0,5U3Y</t>
  </si>
  <si>
    <t>KIT,LIC KINSHIP ANLY V1.0,5U5Y</t>
  </si>
  <si>
    <t>KIT, CONVERGE SERVER V1.0</t>
  </si>
  <si>
    <t>HID RT PCR SW 5USERLIC-UPGRADE</t>
  </si>
  <si>
    <t>PRECISION ID MTDNA CR PANEL</t>
  </si>
  <si>
    <t>FG, MAGMAX CORE(100RXN)</t>
  </si>
  <si>
    <t>PRECISION ID GF STR PANEL V2</t>
  </si>
  <si>
    <t>S5 PRECISION ID IC &amp; SEQ KIT</t>
  </si>
  <si>
    <t>PRECISION ID DL8 KIT</t>
  </si>
  <si>
    <t>SEQSTUDIO CATHODE BUFFER CONT</t>
  </si>
  <si>
    <t>PRECISION ID IONCODE 1-96</t>
  </si>
  <si>
    <t>SEQSTUDIO CARTRIDGE</t>
  </si>
  <si>
    <t>SEQSTUDIO DESKTOP</t>
  </si>
  <si>
    <t>SEQSTUDIO GENETIC ANALYZER</t>
  </si>
  <si>
    <t>HID DNA QUANTITATION SYSTEM-L</t>
  </si>
  <si>
    <t>HID DNA QUANTITATION SYSTEM-T</t>
  </si>
  <si>
    <t>SMARTSTART TRAINING-SEQSTUDIO</t>
  </si>
  <si>
    <t>SEQSTUDIO STARTER KIT</t>
  </si>
  <si>
    <t>KIT,CONVERGE SERVER SYSTEM</t>
  </si>
  <si>
    <t>PRECISIONID CHEF SEQ KIT 1R/I</t>
  </si>
  <si>
    <t>CONVERGE CASE MGMT + NGS, 1U3Y</t>
  </si>
  <si>
    <t>CONVERGE CASE MGMT + NGS, 5U3Y</t>
  </si>
  <si>
    <t>ATTUNE NXT AFC BVR LASER OEM</t>
  </si>
  <si>
    <t>LINEAR POLYACRYLAMIDE 5X1ML</t>
  </si>
  <si>
    <t>EVOS FL AUTO, NO OBJ/NO CUBE</t>
  </si>
  <si>
    <t>EVOS XL, NO OBJ</t>
  </si>
  <si>
    <t>EVOS LED CUBE/DAPI</t>
  </si>
  <si>
    <t>EVOS XL CORE, FIXED STAGE</t>
  </si>
  <si>
    <t>EVOS FL, NO OBJ/NO CUBE</t>
  </si>
  <si>
    <t>DAUGHTER E-BASE</t>
  </si>
  <si>
    <t>MOTHER E-BASE</t>
  </si>
  <si>
    <t>8% TBE GEL 1.0MM 12W</t>
  </si>
  <si>
    <t>8% TBE GEL 1.0MM 15W</t>
  </si>
  <si>
    <t>8% TBE GEL 1.0MM 10W</t>
  </si>
  <si>
    <t>4-20% TBE GEL 1.0MM 12W</t>
  </si>
  <si>
    <t>4-20% TBE GEL 1.0MM 15W</t>
  </si>
  <si>
    <t>4-20% TBE GEL 1.0MM 10W</t>
  </si>
  <si>
    <t>4-12% TBE GEL 1.0MM 12W</t>
  </si>
  <si>
    <t>6% TBE GEL 1.0MM 1W</t>
  </si>
  <si>
    <t>6% TBE GEL 1.0MM 12W</t>
  </si>
  <si>
    <t>6% TBE GEL 1.0MM 15W</t>
  </si>
  <si>
    <t>6% TBE GEL 1.0MM 10W</t>
  </si>
  <si>
    <t>10% TBE GEL 1.0MM 12W</t>
  </si>
  <si>
    <t>10% TBE GEL 1.0MM 15W</t>
  </si>
  <si>
    <t>10% TBE GEL 1.0MM 10W</t>
  </si>
  <si>
    <t>20% TBE GEL 1.0MM 12W</t>
  </si>
  <si>
    <t>20% TBE GEL 1.0MM 15W</t>
  </si>
  <si>
    <t>20% TBE GEL 1.0MM 10W</t>
  </si>
  <si>
    <t>6% RETARDATION GEL 1.0MM 12W</t>
  </si>
  <si>
    <t>6% RETARDATION GEL 1.0MM 15W</t>
  </si>
  <si>
    <t>6% RETARDATION GEL 1.0MM 10W</t>
  </si>
  <si>
    <t>6% TBE-UREA GEL 1.0MM 12W</t>
  </si>
  <si>
    <t>6% TBE-UREA GEL 1.0MM 15W</t>
  </si>
  <si>
    <t>6% TBE-UREA GEL 1.0MM 10W</t>
  </si>
  <si>
    <t>10% TBE-UREA GEL 1.0MM 12W</t>
  </si>
  <si>
    <t>10% TBE-UREA GEL 1.0MM 15W</t>
  </si>
  <si>
    <t>10% TBE-UREA GEL 1.0MM 10W</t>
  </si>
  <si>
    <t>15% TBE-UREA GEL 1.0MM 12W</t>
  </si>
  <si>
    <t>15% TBE-UREA GEL 1.0MM 15W</t>
  </si>
  <si>
    <t>15% TBE-UREA GEL 1.0MM 10W</t>
  </si>
  <si>
    <t>E-HOLDER</t>
  </si>
  <si>
    <t>SURELOCK XCELL</t>
  </si>
  <si>
    <t>E-GEL EX GELS, 1%, 10-PAK</t>
  </si>
  <si>
    <t>E-GEL EX GELS, 2%, 10-PAK</t>
  </si>
  <si>
    <t>E-GEL EX GELS, 4%, 10-PAK</t>
  </si>
  <si>
    <t>E-GEL SIZESELECT II 2%</t>
  </si>
  <si>
    <t>E-GEL CLONEWELL II 0.8%</t>
  </si>
  <si>
    <t>E-GEL 96 1% 8-PAK</t>
  </si>
  <si>
    <t>E-GEL 96 2% 8-PAK</t>
  </si>
  <si>
    <t>E-GEL 96 2% WITH SYBR SAFE</t>
  </si>
  <si>
    <t>E-GEL 48 1% AGAROSE</t>
  </si>
  <si>
    <t>E-GEL 48 2% AGAROSE 8-PAK</t>
  </si>
  <si>
    <t>E-GEL 48 4% AGAROSE(HP)</t>
  </si>
  <si>
    <t>E-GEL POWER SNAP DEVICE</t>
  </si>
  <si>
    <t>E-GEL POWER SNAP SIZESELECT</t>
  </si>
  <si>
    <t>E-GEL POWER SNAP CLONEWELL</t>
  </si>
  <si>
    <t>E-GEL POWER SNAP CAMERA</t>
  </si>
  <si>
    <t>E-GEL POWER SNAP SYSTEM</t>
  </si>
  <si>
    <t>QUBIT SSDNA ASSAY KIT, 100</t>
  </si>
  <si>
    <t>QUBIT DSDNA BR ASSAY KIT, 100</t>
  </si>
  <si>
    <t>QUBIT DSDNA BR ASSAY KIT, 500</t>
  </si>
  <si>
    <t>QUBIT DSDNA HS ASSAY KIT, 500</t>
  </si>
  <si>
    <t>QUBIT RNA HS ASSAY KIT, 500</t>
  </si>
  <si>
    <t>QUBIT MICRORNA ASSAY KIT, 100</t>
  </si>
  <si>
    <t>QUBIT MICRORNA ASSAY KIT, 500</t>
  </si>
  <si>
    <t>QUBIT PROTEIN ASSAY KIT, 100</t>
  </si>
  <si>
    <t>QUBIT PROTEIN ASSAY KIT, 500</t>
  </si>
  <si>
    <t>QUBIT RNA IQ KIT, 75 ASSAYS</t>
  </si>
  <si>
    <t>QUBIT RNA IQ KIT, 275 ASSAYS</t>
  </si>
  <si>
    <t>QUBIT 4 FLUOROMETER</t>
  </si>
  <si>
    <t>QUBIT 4 QUANT STARTER KIT</t>
  </si>
  <si>
    <t>QUBIT 4 NGS STARTER KIT</t>
  </si>
  <si>
    <t>QUBIT 4 RNA IQ STARTER KIT</t>
  </si>
  <si>
    <t>QUBIT 1X DSDNA HS, 100 ASSAYS</t>
  </si>
  <si>
    <t>QUBIT 1X DSDNA HS, 500 ASSAYS</t>
  </si>
  <si>
    <t>ION FAS CUSTOMER SITE TRAINING</t>
  </si>
  <si>
    <t>SW,GMID-X CLIENT V1.6</t>
  </si>
  <si>
    <t>KIT,SW UPG GMID-X CLIENT V1.6</t>
  </si>
  <si>
    <t>SW,GMID-X V1.6, 5-CLIENT</t>
  </si>
  <si>
    <t>PREMIUM INSTALLATION</t>
  </si>
  <si>
    <t>ONE DAY TRAIN ON SITE ANML HLT</t>
  </si>
  <si>
    <t>QS6-PRO 96W 0.2ML QPCR,LAPTOP</t>
  </si>
  <si>
    <t>QS6-PRO 384W QPCR,LAPTOP</t>
  </si>
  <si>
    <t>QS6-PRO 384W QPCR,DESKTOP</t>
  </si>
  <si>
    <t>QS6-PRO 96W 0.2ML QPCR,SYSTEM</t>
  </si>
  <si>
    <t>QS6-PRO 384W QPCR,SYSTEM</t>
  </si>
  <si>
    <t>QS6-PRO 96W 0.2ML QPCR,DESKTOP</t>
  </si>
  <si>
    <t>QS7-PRO 96W 0.2ML QPCR,LAPTOP</t>
  </si>
  <si>
    <t>QS7-PRO 384W QPCR,DESKTOP</t>
  </si>
  <si>
    <t>QS7-PRO 96W 0.2ML QPCR,SYSTEM</t>
  </si>
  <si>
    <t>QS7-PRO 384W QPCR,LAPTOP</t>
  </si>
  <si>
    <t>QS7-PRO 384W QPCR,SYSTEM</t>
  </si>
  <si>
    <t>QS7-PRO 96W 0.2ML QPCR,DESKTOP</t>
  </si>
  <si>
    <t>AB RAPIDHIT ID SYSTEM</t>
  </si>
  <si>
    <t>AB RHID ACE GFE 50 SMPL KIT</t>
  </si>
  <si>
    <t>AB RLINK SW V1.0 1LIC</t>
  </si>
  <si>
    <t>AB RLINK SW V1.0 3LIC</t>
  </si>
  <si>
    <t>AB RLINK SW V1.0 10LIC</t>
  </si>
  <si>
    <t>AB RLINK SW V1.0 SED APP</t>
  </si>
  <si>
    <t>AB RLINK SW V1.0 KIN APP</t>
  </si>
  <si>
    <t>AB RLINK SW V1.0 MATCH APP</t>
  </si>
  <si>
    <t>AB RLINK SW V1.0 FAM APP</t>
  </si>
  <si>
    <t>AB RLINK SW V1.0 SW UPGRD</t>
  </si>
  <si>
    <t>CMPTR,DELL 5580 W10IOT16 RC</t>
  </si>
  <si>
    <t>AB RHID ACE GFE POS CTRL CTDG</t>
  </si>
  <si>
    <t>AB RHID ACE GFE NEG CTRL CTDG</t>
  </si>
  <si>
    <t>AB RHID UTILITY CTDG</t>
  </si>
  <si>
    <t>ASSY, GFE CONTROL CARTRIDGE</t>
  </si>
  <si>
    <t>SW,GMID-X V1.6, 10-CLIENT</t>
  </si>
  <si>
    <t>KIT,SW UPG GMID-X FULL V1.6</t>
  </si>
  <si>
    <t>3500 DC4.0.1 WIN10 UPGRADE</t>
  </si>
  <si>
    <t>AB RI SC 10 EVAL KIT</t>
  </si>
  <si>
    <t>AB RI SC 50 KIT</t>
  </si>
  <si>
    <t>AB RLINK DNABS V1.0 1LIC</t>
  </si>
  <si>
    <t>AB RLINK DNABS V1.0 3LIC</t>
  </si>
  <si>
    <t>AB RLINK DNABS V1.0 10LIC</t>
  </si>
  <si>
    <t>GTS 7500 SYS,LPTP,SVC INS</t>
  </si>
  <si>
    <t>GTS 7500 RTPCR INSTR RFRB,LPTP</t>
  </si>
  <si>
    <t>GTS 7500 RTPCR,TWR,SVC INST</t>
  </si>
  <si>
    <t>GTS 7500 RTPCR SYS W/TWR, RFRB</t>
  </si>
  <si>
    <t>GTS 7500F RT PCR SYS,LPTP</t>
  </si>
  <si>
    <t>GTS 7500F DX INSTRUMENT,LPTP</t>
  </si>
  <si>
    <t>GTS 7500F DX INSTRUMENT,TOWER</t>
  </si>
  <si>
    <t>GTS 21CFR 7500 RT PCR SYS LPTP</t>
  </si>
  <si>
    <t>GTS 21CFR 7500 RT PCR SYS TWR</t>
  </si>
  <si>
    <t>GTS LAPTOP 7500F RT PCR SYS</t>
  </si>
  <si>
    <t>GTS 21CFR 7500F RT PCR SYS TWR</t>
  </si>
  <si>
    <t>GTS QUANTSTUDIO 12K FLEX</t>
  </si>
  <si>
    <t>GTS QS7 FLX,96WELL INST,LPTP</t>
  </si>
  <si>
    <t>GTS QS7FLX,96W INST,LPTP RFRB</t>
  </si>
  <si>
    <t>GTS QS7 FLX,96WELL INST,DSTP</t>
  </si>
  <si>
    <t>GTS QS7FLX,96W INST,DSTP RFRB</t>
  </si>
  <si>
    <t>GTS QS7 FLX,96F INST,DSTP</t>
  </si>
  <si>
    <t>GTS QS7FLX,96F INST,DSTP REFRB</t>
  </si>
  <si>
    <t>GTS QS7 FLX, 384W INST,LPTP</t>
  </si>
  <si>
    <t>GTS QS7FLX,384W INST,LPTP RFRB</t>
  </si>
  <si>
    <t>GTS QS7 FLX, TAC INST,DSTP</t>
  </si>
  <si>
    <t>GTS QS7 FLX,96F INST,LPTP</t>
  </si>
  <si>
    <t>GTS QS7FLX,96F INST,LPTP RFRB</t>
  </si>
  <si>
    <t>GTS QS7 FLX, TAC INST,LPTP</t>
  </si>
  <si>
    <t>GTS QS7 FLX, 384W INST,DSTP</t>
  </si>
  <si>
    <t>GTS QS7FLX,384W INST,DSTP RFRB</t>
  </si>
  <si>
    <t>GTS QS7 FLX, 384W INST,LPTP,PA</t>
  </si>
  <si>
    <t>GTS QS7 FLX,96W INST,DSTP,PA</t>
  </si>
  <si>
    <t>GTS QS7 FLX, 384W INST,DSTP,PA</t>
  </si>
  <si>
    <t>GTS QS7 FLX,96F INST,DSTP, PA</t>
  </si>
  <si>
    <t>GTS QS7 FLX,96W INST,LPTP,PA</t>
  </si>
  <si>
    <t>GTS QS7 FLX,96F INST,LPTP,PA</t>
  </si>
  <si>
    <t>GTS QS5 0.1ML QPCR SYSTEM RFRB</t>
  </si>
  <si>
    <t>GTS QS5 0.2ML QPCR SYSTEM RFRB</t>
  </si>
  <si>
    <t>GTS QS5 0.1ML QPCR SYS, LPTP</t>
  </si>
  <si>
    <t>GTS QS5 0.1ML QPCR, LPTP RFRB</t>
  </si>
  <si>
    <t>GTS QS5 0.2ML QPCR SYS, LPTP</t>
  </si>
  <si>
    <t>GTS QS5 0.2ML QPCR , LPTP RFRB</t>
  </si>
  <si>
    <t>GTS QS5 384 QPCR SYSTEM, LPTP</t>
  </si>
  <si>
    <t>GTS QS5 384 QPCR SYS,LPTP RFRB</t>
  </si>
  <si>
    <t>GTS QS5 0.1ML QPCR SYSTEM, TWR</t>
  </si>
  <si>
    <t>GTS QS5 0.1ML QPCR, TWR RFRB</t>
  </si>
  <si>
    <t>GTS QS5 0.2ML QPCR SYSTEM, TWR</t>
  </si>
  <si>
    <t>GTS QS5 0.2ML QPCR, TWR RFRB</t>
  </si>
  <si>
    <t>GTS QS 12K REFURB TOPFILL</t>
  </si>
  <si>
    <t>GTS QS5DX 0.2ML SYS LTP,IVD</t>
  </si>
  <si>
    <t>GTS QS5DX 0.2ML SYS TWR IVD</t>
  </si>
  <si>
    <t>GTS QS7PRO 96W 0.2ML QPCR,SYS</t>
  </si>
  <si>
    <t>GTS QS7PRO 96W 0.1ML QPCR,SYS</t>
  </si>
  <si>
    <t>GTS QS7PRO 96W 0.2ML QPCR,LPTP</t>
  </si>
  <si>
    <t>GTS QS7PRO 96W 0.1ML QPCR,LPTP</t>
  </si>
  <si>
    <t>GTS QS7PRO 96W 0.2ML QPCR,DSTP</t>
  </si>
  <si>
    <t>GTS QS7PRO 96W 0.1ML QPCR,DSTP</t>
  </si>
  <si>
    <t>GTS QS-PRO BLOCK UPGRADE 96W 0</t>
  </si>
  <si>
    <t>GTS QSPRO BLK UPGR 96W 0.1ML</t>
  </si>
  <si>
    <t>GTS QST QS7 PRO 96W 0.1ML QPCR</t>
  </si>
  <si>
    <t>GTS QST QS7 PRO 96W 0.2ML QPCR</t>
  </si>
  <si>
    <t>MAGMAX VIRAL/PATHOGEN BULK KIT</t>
  </si>
  <si>
    <t>MAGMAX VRL/PATHGN BINDING SOLN</t>
  </si>
  <si>
    <t>MAGMAX VIRAL/PATHOGN WASH SOLN</t>
  </si>
  <si>
    <t>MAGMAX DNA/RNA BINDING BEADS</t>
  </si>
  <si>
    <t>MAGMAX PROTEINASE K</t>
  </si>
  <si>
    <t>MAGMAX ELUTION BUFFER</t>
  </si>
  <si>
    <t>QUBIT 4 FLUOROMETER WIFI</t>
  </si>
  <si>
    <t>5X1 ML TP 1STEP MMX NO ROX</t>
  </si>
  <si>
    <t>TAQPATH COVID-FLA-FLB ASY PKG</t>
  </si>
  <si>
    <t>AB RHID PRIMARYCTRG GFE 150</t>
  </si>
  <si>
    <t>VERITIPRO 96W THERMAL CYCLER</t>
  </si>
  <si>
    <t>VERITIPRO 384W THERMAL CYCLER</t>
  </si>
  <si>
    <t>QS6-PRO 96W 0.1ML QPCR,LAPTOP</t>
  </si>
  <si>
    <t>KIT,802.11AC/B/G/N WIFI DONGLE</t>
  </si>
  <si>
    <t>4432426</t>
  </si>
  <si>
    <t>FAST 96WELL ROI&amp;BCKGRND PLATES</t>
  </si>
  <si>
    <t>FAST 96-WELL 10-DYE CAL KIT</t>
  </si>
  <si>
    <t>4363619</t>
  </si>
  <si>
    <t>7500 FAST SDS</t>
  </si>
  <si>
    <t>QS-PRO BLOCK UPGRADE 384W</t>
  </si>
  <si>
    <t>4455280</t>
  </si>
  <si>
    <t>TAQMAN RNASE P FAST 384W VERIF</t>
  </si>
  <si>
    <t>384-WELL 10-DYE CAL KIT</t>
  </si>
  <si>
    <t>4432320</t>
  </si>
  <si>
    <t>384-WELL ROI&amp;BACKGROUND PLATES</t>
  </si>
  <si>
    <t>RECOVERALL RNA/DNA 100 RXNS</t>
  </si>
  <si>
    <t>RECOVERALL RNA/DNA 60 RXNS</t>
  </si>
  <si>
    <t>MAGMAX MIRVANA</t>
  </si>
  <si>
    <t>MAGMAX VIRAL/PATHOGEN KIT</t>
  </si>
  <si>
    <t>MAGMAX WASTEWATER VIRUS KIT</t>
  </si>
  <si>
    <t>FG, MAGMAX CORE KIT (500RXN)</t>
  </si>
  <si>
    <t>18091200</t>
  </si>
  <si>
    <t>SUPERSCRIPT IV 1ST STRND SYSTM</t>
  </si>
  <si>
    <t>18091050</t>
  </si>
  <si>
    <t>12595100</t>
  </si>
  <si>
    <t>SUPERSCRIPT IV 1-STEP SY DNASE</t>
  </si>
  <si>
    <t>12595025</t>
  </si>
  <si>
    <t>SUPERSCRIPT IV 1-STEP SYSTEM</t>
  </si>
  <si>
    <t>11917020</t>
  </si>
  <si>
    <t>SS DBL STRND CDNA SYN KIT</t>
  </si>
  <si>
    <t>11917010</t>
  </si>
  <si>
    <t>SS CDNA SYNTHESIS KIT</t>
  </si>
  <si>
    <t>POWRUP SYBR MASTER MIX,1 ML</t>
  </si>
  <si>
    <t>POWRUP SYBR MASTER MIX,5 ML</t>
  </si>
  <si>
    <t>POWRUP SYBR MASTER MIX,10X5 ML</t>
  </si>
  <si>
    <t>POWRUP SYBR MASTER MIX,5X5 ML</t>
  </si>
  <si>
    <t>POWRUP SYBR MASTER MIX,10X1 ML</t>
  </si>
  <si>
    <t>QS ABS Q DPCR SYSTEM, DKTP</t>
  </si>
  <si>
    <t>ABSOLUTE Q DNA DIGITAL PCR MIX</t>
  </si>
  <si>
    <t>CPA200 INSTRUMENT</t>
  </si>
  <si>
    <t>97002540</t>
  </si>
  <si>
    <t>KF 96 KF PLATE (200 UL), 48/CS</t>
  </si>
  <si>
    <t>AB HID IT SERVICE</t>
  </si>
  <si>
    <t>4482730</t>
  </si>
  <si>
    <t>YFILER PLUS KIT (500X)</t>
  </si>
  <si>
    <t>4432382</t>
  </si>
  <si>
    <t>TAQMAN RNASE P 96-WELL INSTR</t>
  </si>
  <si>
    <t>4432364</t>
  </si>
  <si>
    <t>96-WELL ROI&amp;BACKGROUND PLATES</t>
  </si>
  <si>
    <t>STD 96-WELL 10-DYE CAL KIT.</t>
  </si>
  <si>
    <t>A47326</t>
  </si>
  <si>
    <t>GTS QS5DX IVD QPCR SYST LTP</t>
  </si>
  <si>
    <t>HID CORE TOWER 23IN MONITR SYS</t>
  </si>
  <si>
    <t>RAPIDINTEL PLUS 50 SMPL KIT</t>
  </si>
  <si>
    <t>RAPIDINTEL PLUS LADDER 5 CART.</t>
  </si>
  <si>
    <t>AB RLINK V2.0 - SOFTWARE ONLY</t>
  </si>
  <si>
    <t>A01701</t>
  </si>
  <si>
    <t>SW UPG GMID-X CLIENT V1.7 EA</t>
  </si>
  <si>
    <t>A01700</t>
  </si>
  <si>
    <t>SW UPG GMID-X FULL V1.7 EA</t>
  </si>
  <si>
    <t>A51190</t>
  </si>
  <si>
    <t>A56199</t>
  </si>
  <si>
    <t>QS7PRODX, 96, PLTNM, WRNTY</t>
  </si>
  <si>
    <t>A52083</t>
  </si>
  <si>
    <t>TaqMan Microbe Detection Assays</t>
  </si>
  <si>
    <t> A50137</t>
  </si>
  <si>
    <t>a50133</t>
  </si>
  <si>
    <t>A39420</t>
  </si>
  <si>
    <t xml:space="preserve">P044400 </t>
  </si>
  <si>
    <t>RapidIntel Neg Control</t>
  </si>
  <si>
    <t xml:space="preserve">P044396 </t>
  </si>
  <si>
    <t>RapidIntel Po Control</t>
  </si>
  <si>
    <t>A54342</t>
  </si>
  <si>
    <t>RapidIntel Plus Neg Control</t>
  </si>
  <si>
    <t>A54343</t>
  </si>
  <si>
    <t>RapidIntel Plus Pos Control</t>
  </si>
  <si>
    <t>A48503</t>
  </si>
  <si>
    <t>RapidLINK™ Laptop System</t>
  </si>
  <si>
    <t>ZGLPSCRHID</t>
  </si>
  <si>
    <t>Applied Biosystems™ 24/7/365 Rapid Priority Support</t>
  </si>
  <si>
    <t>HPS10600</t>
  </si>
  <si>
    <t>Rapid Implementation</t>
  </si>
  <si>
    <t>G-1100-024</t>
  </si>
  <si>
    <t>G-1102-100</t>
  </si>
  <si>
    <t xml:space="preserve">GenSpin™ Basket </t>
  </si>
  <si>
    <t>4/1/20204</t>
  </si>
  <si>
    <t>A50858</t>
  </si>
  <si>
    <t>QS5 USIVD, LTP, IQOQ 1D TRN</t>
  </si>
  <si>
    <t>A28138</t>
  </si>
  <si>
    <t>QS5 0.1ML QPCR SYSTEM</t>
  </si>
  <si>
    <t>A28568</t>
  </si>
  <si>
    <t>QS5 0.1ML QPCR SYSTEM- LAPTOP</t>
  </si>
  <si>
    <t>A28573</t>
  </si>
  <si>
    <t>QS5 0.1ML QPCR SYSTEM- TOWER</t>
  </si>
  <si>
    <t>A28139</t>
  </si>
  <si>
    <t>QS5 0.2ML QPCR SYSTEM</t>
  </si>
  <si>
    <t>A28569</t>
  </si>
  <si>
    <t>QS5 0.2ML QPCR SYSTEM- LAPTOP</t>
  </si>
  <si>
    <t>A28574</t>
  </si>
  <si>
    <t>QS5 0.2ML QPCR SYSTEM- TOWER</t>
  </si>
  <si>
    <t>A28140</t>
  </si>
  <si>
    <t>QS5 384 QPCR SYSTEM</t>
  </si>
  <si>
    <t>A28570</t>
  </si>
  <si>
    <t>QS5 384 QPCR SYSTEM- LAPTOP</t>
  </si>
  <si>
    <t>A28575</t>
  </si>
  <si>
    <t>QS5 384 QPCR SYSTEM- TOWER</t>
  </si>
  <si>
    <t>A45955</t>
  </si>
  <si>
    <t>QS-PRO BLOCK UPGRADE 96W 0.1ML</t>
  </si>
  <si>
    <t>Primer Express Software v3.0.1</t>
  </si>
  <si>
    <t>DATE: 6/04/2024</t>
  </si>
  <si>
    <t>Dneasy 96 Powersoil Pro QIAcube HT</t>
  </si>
  <si>
    <t>Dneasy Powersoil Pro (250)</t>
  </si>
  <si>
    <t>HPS10604</t>
  </si>
  <si>
    <t>Rapid Performance Check</t>
  </si>
  <si>
    <t>HPS10002</t>
  </si>
  <si>
    <t>HID Daily Site</t>
  </si>
  <si>
    <t xml:space="preserve">This is a statewide contract for the supply of DNA Testing Supplies and Equipment. only and is not COSTARS Participating.   
Items availabale through this contract are not available through the VWR Contract 4400029087.
This is a heirarchical mulitiple-award contract:
Parent Contract 4400025620
4400025621              Promega
4400025622              Gentueri
4400025623              Qiagen
4400025624              Life Technologies
Any supplies or equipment within the intended scope of this contract and not available through the VWR Contract 4400016768, may be added to a suppliers contract at any time through mutual agreement between supplier and DGS-BOP. 
Using agencies are permitted to solicit better than contract pricing. 
These contracts do not include repairs, maintenance or service agreements. 
All orders placed should be shipped within 48 hours after order is placed, unless otherwise noted by supplier. 
Suppliers not permitted to ship replacement item without notification and consent from requesting agency.  Acceptance of replacement product will require agency to cancel order and replace with new order. 
There is no minimum order requirement with these contract, however, orders valued at $100 or less, suppliers are permitted to assess additional shipping chargers at the supplier's discretion.   See Specification document part of this contract for additional criteria under which supplier is not permitted to assess additional charges.
Suppliers are to provide any user manuals, training and/or on-site installation at no cost as required.  On-site installation shall be "plug-and-play" in nature including delivery, configuration, and setup.  Any electrical, plumbing, or HVAC building connections or related work necessary to facilitate the use of equipment or instrumentation will be provided by the using agency.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</si>
</sst>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lt;=9999999]###\-####;\(###\)\ ###\-####"/>
    <numFmt numFmtId="165" formatCode="000\-000\-0000"/>
    <numFmt numFmtId="166" formatCode="000000"/>
    <numFmt numFmtId="167" formatCode="&quot;$&quot;#,##0.00"/>
    <numFmt numFmtId="168" formatCode="&quot;Done&quot;;&quot;&quot;;&quot;&quot;"/>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1"/>
      <name val="Arial"/>
      <family val="2"/>
    </font>
    <font>
      <sz val="12"/>
      <color theme="1"/>
      <name val="Arial"/>
      <family val="2"/>
    </font>
    <font>
      <b/>
      <sz val="12"/>
      <color theme="1"/>
      <name val="Arial"/>
      <family val="2"/>
    </font>
    <font>
      <sz val="14"/>
      <color theme="1"/>
      <name val="Arial"/>
      <family val="2"/>
    </font>
    <font>
      <u/>
      <sz val="10"/>
      <color indexed="12"/>
      <name val="Arial"/>
      <family val="2"/>
    </font>
    <font>
      <sz val="12"/>
      <color indexed="8"/>
      <name val="Arial"/>
      <family val="2"/>
    </font>
    <font>
      <b/>
      <sz val="14"/>
      <color theme="1"/>
      <name val="Arial"/>
      <family val="2"/>
    </font>
    <font>
      <sz val="10"/>
      <name val="Arial"/>
      <family val="2"/>
    </font>
    <font>
      <b/>
      <sz val="18"/>
      <color theme="1"/>
      <name val="Calibri"/>
      <family val="2"/>
      <scheme val="minor"/>
    </font>
    <font>
      <sz val="16"/>
      <color theme="1"/>
      <name val="Calibri"/>
      <family val="2"/>
      <scheme val="minor"/>
    </font>
    <font>
      <b/>
      <sz val="14"/>
      <color theme="1"/>
      <name val="Calibri"/>
      <family val="2"/>
      <scheme val="minor"/>
    </font>
    <font>
      <b/>
      <u/>
      <sz val="11"/>
      <color theme="1"/>
      <name val="Calibri"/>
      <family val="2"/>
      <scheme val="minor"/>
    </font>
    <font>
      <b/>
      <u/>
      <sz val="11"/>
      <color indexed="8"/>
      <name val="Calibri"/>
      <family val="2"/>
    </font>
    <font>
      <sz val="11"/>
      <color rgb="FF000000"/>
      <name val="Calibri"/>
      <family val="2"/>
      <scheme val="minor"/>
    </font>
    <font>
      <b/>
      <sz val="10"/>
      <name val="Arial"/>
      <family val="2"/>
    </font>
    <font>
      <sz val="11"/>
      <name val="Calibri"/>
      <family val="2"/>
    </font>
    <font>
      <sz val="11"/>
      <color rgb="FF000000"/>
      <name val="Calibri"/>
      <family val="2"/>
    </font>
    <font>
      <sz val="11"/>
      <color theme="1"/>
      <name val="Calibri"/>
      <family val="2"/>
    </font>
    <font>
      <b/>
      <u/>
      <sz val="11"/>
      <color rgb="FF000000"/>
      <name val="Calibri"/>
      <family val="2"/>
    </font>
    <font>
      <b/>
      <sz val="11"/>
      <color theme="1"/>
      <name val="Arial"/>
      <family val="2"/>
    </font>
    <font>
      <b/>
      <sz val="14"/>
      <color rgb="FF000000"/>
      <name val="Calibri"/>
      <family val="2"/>
    </font>
    <font>
      <b/>
      <sz val="11"/>
      <color rgb="FF000000"/>
      <name val="Calibri"/>
      <family val="2"/>
    </font>
    <font>
      <sz val="10"/>
      <color rgb="FF000000"/>
      <name val="Arial"/>
      <family val="2"/>
    </font>
    <font>
      <sz val="11"/>
      <color theme="0"/>
      <name val="Calibri"/>
      <family val="2"/>
      <scheme val="minor"/>
    </font>
    <font>
      <sz val="12"/>
      <color theme="1"/>
      <name val="Calibri"/>
      <family val="2"/>
      <scheme val="minor"/>
    </font>
    <font>
      <u/>
      <sz val="11"/>
      <color rgb="FF0563C1"/>
      <name val="Calibri"/>
      <family val="2"/>
      <scheme val="minor"/>
    </font>
    <font>
      <sz val="11"/>
      <color theme="1" tint="0.24994659260841701"/>
      <name val="Calibri"/>
      <family val="2"/>
      <scheme val="minor"/>
    </font>
    <font>
      <b/>
      <sz val="18"/>
      <color rgb="FF000000"/>
      <name val="Calibri"/>
      <family val="2"/>
    </font>
    <font>
      <sz val="16"/>
      <color rgb="FF000000"/>
      <name val="Calibri"/>
      <family val="2"/>
    </font>
    <font>
      <sz val="5"/>
      <color rgb="FF040C28"/>
      <name val="Roboto"/>
    </font>
    <font>
      <sz val="11"/>
      <color rgb="FF181818"/>
      <name val="Calibri"/>
      <family val="2"/>
      <scheme val="minor"/>
    </font>
    <font>
      <sz val="11"/>
      <name val="Calibri"/>
      <family val="2"/>
      <scheme val="minor"/>
    </font>
    <font>
      <sz val="11"/>
      <color indexed="8"/>
      <name val="Calibri"/>
      <family val="2"/>
      <scheme val="minor"/>
    </font>
    <font>
      <sz val="11"/>
      <color rgb="FF333333"/>
      <name val="Calibri"/>
      <family val="2"/>
      <scheme val="minor"/>
    </font>
    <font>
      <sz val="10"/>
      <color theme="1"/>
      <name val="Arial"/>
      <family val="2"/>
    </font>
    <font>
      <sz val="9"/>
      <color rgb="FF000000"/>
      <name val="Arial"/>
      <family val="2"/>
    </font>
  </fonts>
  <fills count="9">
    <fill>
      <patternFill patternType="none"/>
    </fill>
    <fill>
      <patternFill patternType="gray125"/>
    </fill>
    <fill>
      <patternFill patternType="solid">
        <fgColor theme="3" tint="0.39997558519241921"/>
        <bgColor indexed="64"/>
      </patternFill>
    </fill>
    <fill>
      <patternFill patternType="solid">
        <fgColor rgb="FF548DD4"/>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E1F2"/>
        <bgColor rgb="FF000000"/>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4" fontId="15" fillId="0" borderId="0" applyFont="0" applyFill="0" applyBorder="0" applyAlignment="0" applyProtection="0"/>
    <xf numFmtId="9" fontId="15"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4" fillId="0" borderId="0"/>
    <xf numFmtId="0" fontId="6" fillId="0" borderId="0" applyNumberFormat="0" applyFill="0" applyBorder="0" applyAlignment="0" applyProtection="0"/>
    <xf numFmtId="0" fontId="3" fillId="0" borderId="0"/>
    <xf numFmtId="0" fontId="15"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xf numFmtId="0" fontId="2" fillId="0" borderId="0"/>
    <xf numFmtId="14" fontId="34" fillId="0" borderId="0" applyFill="0" applyBorder="0">
      <alignment horizontal="right" vertical="center"/>
    </xf>
    <xf numFmtId="168" fontId="31" fillId="0" borderId="0">
      <alignment horizontal="center" vertical="center"/>
    </xf>
    <xf numFmtId="43" fontId="15" fillId="0" borderId="0" applyFont="0" applyFill="0" applyBorder="0" applyAlignment="0" applyProtection="0"/>
  </cellStyleXfs>
  <cellXfs count="183">
    <xf numFmtId="0" fontId="0" fillId="0" borderId="0" xfId="0"/>
    <xf numFmtId="0" fontId="7" fillId="0" borderId="0" xfId="4" applyFont="1"/>
    <xf numFmtId="0" fontId="8" fillId="2" borderId="1" xfId="4" applyFont="1" applyFill="1" applyBorder="1" applyAlignment="1">
      <alignment horizontal="center"/>
    </xf>
    <xf numFmtId="0" fontId="4" fillId="0" borderId="0" xfId="4"/>
    <xf numFmtId="0" fontId="10" fillId="0" borderId="1" xfId="4" applyFont="1" applyBorder="1" applyAlignment="1">
      <alignment vertical="center"/>
    </xf>
    <xf numFmtId="0" fontId="7" fillId="0" borderId="1" xfId="4" applyFont="1" applyBorder="1" applyAlignment="1">
      <alignment horizontal="left" vertical="center"/>
    </xf>
    <xf numFmtId="0" fontId="7" fillId="0" borderId="1" xfId="4" applyFont="1" applyBorder="1" applyAlignment="1" applyProtection="1">
      <alignment vertical="center"/>
      <protection locked="0"/>
    </xf>
    <xf numFmtId="0" fontId="10" fillId="0" borderId="1" xfId="4" applyFont="1" applyBorder="1" applyAlignment="1">
      <alignment vertical="center" wrapText="1"/>
    </xf>
    <xf numFmtId="0" fontId="9" fillId="0" borderId="1" xfId="5" applyFont="1" applyBorder="1" applyAlignment="1" applyProtection="1">
      <alignment horizontal="left" vertical="center" wrapText="1"/>
      <protection locked="0"/>
    </xf>
    <xf numFmtId="0" fontId="9" fillId="0" borderId="2" xfId="5" applyFont="1" applyBorder="1" applyAlignment="1">
      <alignment horizontal="left" vertical="center" wrapText="1"/>
    </xf>
    <xf numFmtId="0" fontId="11" fillId="0" borderId="1" xfId="4" applyFont="1" applyBorder="1" applyAlignment="1" applyProtection="1">
      <alignment vertical="center" wrapText="1"/>
      <protection locked="0"/>
    </xf>
    <xf numFmtId="0" fontId="11" fillId="0" borderId="1" xfId="4" applyFont="1" applyBorder="1" applyAlignment="1">
      <alignment vertical="center" wrapText="1"/>
    </xf>
    <xf numFmtId="0" fontId="7" fillId="0" borderId="1" xfId="4" applyFont="1" applyBorder="1" applyAlignment="1">
      <alignment horizontal="center" vertical="center"/>
    </xf>
    <xf numFmtId="164" fontId="7" fillId="0" borderId="1" xfId="4" applyNumberFormat="1" applyFont="1" applyBorder="1" applyAlignment="1">
      <alignment horizontal="left" vertical="center"/>
    </xf>
    <xf numFmtId="0" fontId="6" fillId="0" borderId="1" xfId="6" applyBorder="1" applyAlignment="1" applyProtection="1">
      <alignment horizontal="left" vertical="center"/>
    </xf>
    <xf numFmtId="0" fontId="12" fillId="0" borderId="1" xfId="3" applyBorder="1" applyAlignment="1" applyProtection="1">
      <alignment horizontal="center" vertical="center"/>
    </xf>
    <xf numFmtId="0" fontId="14" fillId="3" borderId="1" xfId="5" applyFont="1" applyFill="1" applyBorder="1" applyAlignment="1">
      <alignment horizontal="center" vertical="center" wrapText="1"/>
    </xf>
    <xf numFmtId="0" fontId="4" fillId="4" borderId="0" xfId="5" applyFill="1"/>
    <xf numFmtId="0" fontId="4" fillId="0" borderId="0" xfId="5"/>
    <xf numFmtId="0" fontId="7" fillId="0" borderId="1" xfId="5" applyFont="1" applyBorder="1" applyAlignment="1">
      <alignment horizontal="center" vertical="center"/>
    </xf>
    <xf numFmtId="0" fontId="7" fillId="0" borderId="1" xfId="5" applyFont="1" applyBorder="1" applyAlignment="1">
      <alignment horizontal="left" vertical="center" wrapText="1"/>
    </xf>
    <xf numFmtId="0" fontId="4" fillId="0" borderId="1" xfId="5" applyBorder="1" applyAlignment="1">
      <alignment horizontal="center"/>
    </xf>
    <xf numFmtId="0" fontId="7" fillId="0" borderId="11" xfId="5" applyFont="1" applyBorder="1" applyAlignment="1">
      <alignment horizontal="center" vertical="center" wrapText="1"/>
    </xf>
    <xf numFmtId="165" fontId="7" fillId="0" borderId="1" xfId="5" applyNumberFormat="1" applyFont="1" applyBorder="1" applyAlignment="1">
      <alignment horizontal="center" vertical="center" wrapText="1"/>
    </xf>
    <xf numFmtId="165" fontId="7" fillId="0" borderId="12" xfId="5" applyNumberFormat="1" applyFont="1" applyBorder="1" applyAlignment="1">
      <alignment horizontal="center" vertical="center"/>
    </xf>
    <xf numFmtId="0" fontId="7" fillId="0" borderId="11" xfId="5" applyFont="1" applyBorder="1" applyAlignment="1">
      <alignment horizontal="center" vertical="center"/>
    </xf>
    <xf numFmtId="165" fontId="7" fillId="0" borderId="1" xfId="5" applyNumberFormat="1" applyFont="1" applyBorder="1" applyAlignment="1">
      <alignment horizontal="center" vertical="center"/>
    </xf>
    <xf numFmtId="0" fontId="6" fillId="0" borderId="1" xfId="6" applyBorder="1" applyAlignment="1">
      <alignment horizontal="center" vertical="center"/>
    </xf>
    <xf numFmtId="0" fontId="7" fillId="0" borderId="1" xfId="5" applyFont="1" applyBorder="1" applyAlignment="1">
      <alignment horizontal="center" vertical="center" wrapText="1"/>
    </xf>
    <xf numFmtId="0" fontId="12" fillId="0" borderId="1" xfId="3" applyBorder="1" applyAlignment="1" applyProtection="1">
      <alignment horizontal="center" vertical="center" wrapText="1"/>
    </xf>
    <xf numFmtId="0" fontId="4" fillId="0" borderId="0" xfId="5" applyAlignment="1">
      <alignment horizontal="center"/>
    </xf>
    <xf numFmtId="166" fontId="4" fillId="0" borderId="0" xfId="5" applyNumberFormat="1" applyAlignment="1">
      <alignment horizontal="center"/>
    </xf>
    <xf numFmtId="0" fontId="4" fillId="0" borderId="0" xfId="5" applyAlignment="1">
      <alignment horizontal="left"/>
    </xf>
    <xf numFmtId="165" fontId="4" fillId="0" borderId="0" xfId="5" applyNumberFormat="1" applyAlignment="1">
      <alignment horizontal="center"/>
    </xf>
    <xf numFmtId="49" fontId="4" fillId="0" borderId="0" xfId="5" applyNumberFormat="1" applyAlignment="1">
      <alignment horizontal="center"/>
    </xf>
    <xf numFmtId="0" fontId="5" fillId="0" borderId="0" xfId="0" applyFont="1"/>
    <xf numFmtId="0" fontId="16" fillId="0" borderId="0" xfId="0" applyFont="1"/>
    <xf numFmtId="0" fontId="17" fillId="0" borderId="0" xfId="0" applyFont="1"/>
    <xf numFmtId="0" fontId="18" fillId="0" borderId="0" xfId="0" applyFont="1"/>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1" fillId="0" borderId="1" xfId="0" applyFont="1" applyBorder="1" applyAlignment="1">
      <alignment horizontal="center" vertical="center" wrapText="1"/>
    </xf>
    <xf numFmtId="10" fontId="0" fillId="0" borderId="1" xfId="0" applyNumberFormat="1" applyBorder="1" applyAlignment="1">
      <alignment horizontal="center" vertical="center"/>
    </xf>
    <xf numFmtId="0" fontId="0" fillId="0" borderId="0" xfId="0" applyAlignment="1">
      <alignment horizontal="center"/>
    </xf>
    <xf numFmtId="0" fontId="23" fillId="0" borderId="0" xfId="0" applyFont="1" applyAlignment="1">
      <alignment horizontal="center"/>
    </xf>
    <xf numFmtId="0" fontId="25" fillId="0" borderId="0" xfId="0" applyFont="1" applyAlignment="1">
      <alignment horizontal="left"/>
    </xf>
    <xf numFmtId="0" fontId="25" fillId="0" borderId="0" xfId="0" applyFont="1" applyAlignment="1">
      <alignment horizontal="center"/>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xf>
    <xf numFmtId="14" fontId="27" fillId="0" borderId="0" xfId="4" applyNumberFormat="1" applyFont="1" applyAlignment="1">
      <alignment horizontal="left"/>
    </xf>
    <xf numFmtId="0" fontId="19" fillId="5" borderId="0" xfId="0" applyFont="1" applyFill="1" applyAlignment="1">
      <alignment horizontal="center" vertical="center"/>
    </xf>
    <xf numFmtId="0" fontId="19" fillId="5" borderId="0" xfId="0" applyFont="1" applyFill="1" applyAlignment="1">
      <alignment horizontal="center" vertical="center" wrapText="1"/>
    </xf>
    <xf numFmtId="0" fontId="5" fillId="5" borderId="0" xfId="0" applyFont="1" applyFill="1" applyAlignment="1">
      <alignment horizontal="center" vertical="center" wrapText="1"/>
    </xf>
    <xf numFmtId="0" fontId="0" fillId="0" borderId="0" xfId="0" applyAlignment="1">
      <alignment horizontal="left" vertical="center"/>
    </xf>
    <xf numFmtId="10" fontId="0" fillId="0" borderId="0" xfId="0" applyNumberFormat="1"/>
    <xf numFmtId="0" fontId="28" fillId="0" borderId="0" xfId="0" applyFont="1"/>
    <xf numFmtId="0" fontId="25" fillId="0" borderId="0" xfId="0" applyFont="1"/>
    <xf numFmtId="0" fontId="26" fillId="7" borderId="0" xfId="0" applyFont="1" applyFill="1" applyAlignment="1">
      <alignment horizontal="center" vertical="center" wrapText="1"/>
    </xf>
    <xf numFmtId="0" fontId="25" fillId="0" borderId="0" xfId="0" applyFont="1" applyAlignment="1">
      <alignment horizontal="center" vertical="center"/>
    </xf>
    <xf numFmtId="0" fontId="29" fillId="0" borderId="0" xfId="0" applyFont="1" applyAlignment="1">
      <alignment horizontal="center"/>
    </xf>
    <xf numFmtId="0" fontId="5" fillId="4" borderId="0" xfId="0" applyFont="1" applyFill="1"/>
    <xf numFmtId="10" fontId="0" fillId="0" borderId="0" xfId="0" applyNumberFormat="1" applyAlignment="1">
      <alignment horizontal="center"/>
    </xf>
    <xf numFmtId="0" fontId="0" fillId="0" borderId="0" xfId="0" applyAlignment="1">
      <alignment horizontal="center" wrapText="1"/>
    </xf>
    <xf numFmtId="49" fontId="0" fillId="0" borderId="0" xfId="0" applyNumberFormat="1" applyAlignment="1">
      <alignment horizontal="center" vertical="top" wrapText="1"/>
    </xf>
    <xf numFmtId="49" fontId="0" fillId="0" borderId="0" xfId="0" applyNumberFormat="1" applyAlignment="1">
      <alignment horizontal="center"/>
    </xf>
    <xf numFmtId="49" fontId="0" fillId="0" borderId="0" xfId="0" applyNumberFormat="1" applyAlignment="1">
      <alignment horizontal="center" wrapText="1"/>
    </xf>
    <xf numFmtId="0" fontId="30" fillId="0" borderId="0" xfId="0" applyFont="1" applyAlignment="1">
      <alignment horizontal="center"/>
    </xf>
    <xf numFmtId="10" fontId="0" fillId="0" borderId="0" xfId="2" applyNumberFormat="1" applyFont="1" applyBorder="1" applyAlignment="1">
      <alignment horizontal="center"/>
    </xf>
    <xf numFmtId="8" fontId="0" fillId="0" borderId="0" xfId="0" applyNumberFormat="1" applyAlignment="1">
      <alignment horizontal="center" vertical="center"/>
    </xf>
    <xf numFmtId="0" fontId="29" fillId="0" borderId="0" xfId="0" applyFont="1"/>
    <xf numFmtId="0" fontId="35" fillId="0" borderId="0" xfId="0" applyFont="1"/>
    <xf numFmtId="9" fontId="25" fillId="0" borderId="0" xfId="11" applyFont="1"/>
    <xf numFmtId="9" fontId="25" fillId="0" borderId="0" xfId="11" applyFont="1" applyFill="1"/>
    <xf numFmtId="44" fontId="25" fillId="0" borderId="0" xfId="10" applyFont="1" applyAlignment="1">
      <alignment horizontal="center"/>
    </xf>
    <xf numFmtId="43" fontId="25" fillId="0" borderId="0" xfId="16" applyFont="1"/>
    <xf numFmtId="9" fontId="25" fillId="0" borderId="0" xfId="11" applyFont="1" applyFill="1" applyBorder="1" applyAlignment="1">
      <alignment horizontal="center"/>
    </xf>
    <xf numFmtId="9" fontId="25" fillId="0" borderId="0" xfId="11" applyFont="1" applyAlignment="1">
      <alignment horizontal="center"/>
    </xf>
    <xf numFmtId="0" fontId="0" fillId="8" borderId="0" xfId="0" applyFill="1" applyAlignment="1">
      <alignment horizontal="center"/>
    </xf>
    <xf numFmtId="0" fontId="38" fillId="8" borderId="0" xfId="0" applyFont="1" applyFill="1" applyAlignment="1">
      <alignment horizontal="center"/>
    </xf>
    <xf numFmtId="49" fontId="0" fillId="8" borderId="0" xfId="0" applyNumberFormat="1" applyFill="1" applyAlignment="1">
      <alignment horizontal="center"/>
    </xf>
    <xf numFmtId="10" fontId="0" fillId="8" borderId="0" xfId="0" applyNumberFormat="1" applyFill="1" applyAlignment="1">
      <alignment horizontal="center"/>
    </xf>
    <xf numFmtId="0" fontId="39" fillId="8" borderId="0" xfId="6" applyFont="1" applyFill="1" applyAlignment="1">
      <alignment horizontal="center"/>
    </xf>
    <xf numFmtId="0" fontId="26" fillId="7" borderId="0" xfId="0" applyFont="1" applyFill="1" applyAlignment="1">
      <alignment horizontal="left" vertical="center"/>
    </xf>
    <xf numFmtId="0" fontId="40" fillId="0" borderId="0" xfId="0" applyFont="1" applyAlignment="1">
      <alignment horizontal="left"/>
    </xf>
    <xf numFmtId="0" fontId="40" fillId="0" borderId="0" xfId="0" applyFont="1"/>
    <xf numFmtId="0" fontId="40" fillId="0" borderId="0" xfId="0" applyFont="1" applyAlignment="1">
      <alignment horizontal="center"/>
    </xf>
    <xf numFmtId="0" fontId="41" fillId="0" borderId="0" xfId="0" applyFont="1"/>
    <xf numFmtId="0" fontId="21" fillId="0" borderId="0" xfId="0" applyFont="1" applyAlignment="1">
      <alignment vertical="center" wrapText="1"/>
    </xf>
    <xf numFmtId="44" fontId="23" fillId="0" borderId="0" xfId="10" applyFont="1" applyFill="1" applyBorder="1" applyAlignment="1">
      <alignment horizontal="center"/>
    </xf>
    <xf numFmtId="44" fontId="39" fillId="0" borderId="0" xfId="10" applyFont="1" applyFill="1" applyBorder="1" applyAlignment="1">
      <alignment horizontal="center"/>
    </xf>
    <xf numFmtId="0" fontId="39" fillId="0" borderId="0" xfId="0" applyFont="1" applyAlignment="1">
      <alignment horizontal="left"/>
    </xf>
    <xf numFmtId="167" fontId="42" fillId="0" borderId="0" xfId="0" applyNumberFormat="1" applyFont="1"/>
    <xf numFmtId="9" fontId="42" fillId="0" borderId="0" xfId="0" applyNumberFormat="1" applyFont="1" applyAlignment="1">
      <alignment horizontal="center"/>
    </xf>
    <xf numFmtId="10" fontId="42" fillId="0" borderId="0" xfId="0" applyNumberFormat="1" applyFont="1" applyAlignment="1">
      <alignment horizontal="center"/>
    </xf>
    <xf numFmtId="167"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center" vertical="center"/>
    </xf>
    <xf numFmtId="0" fontId="42" fillId="0" borderId="0" xfId="0" applyFont="1" applyAlignment="1">
      <alignment horizontal="center" wrapText="1"/>
    </xf>
    <xf numFmtId="0" fontId="42" fillId="0" borderId="0" xfId="0" applyFont="1" applyAlignment="1">
      <alignment horizontal="center" vertical="center" wrapText="1"/>
    </xf>
    <xf numFmtId="0" fontId="30" fillId="0" borderId="0" xfId="0" applyFont="1" applyAlignment="1">
      <alignment horizontal="center" vertical="center" readingOrder="1"/>
    </xf>
    <xf numFmtId="14" fontId="22" fillId="0" borderId="0" xfId="0" applyNumberFormat="1" applyFont="1" applyAlignment="1">
      <alignment horizontal="center"/>
    </xf>
    <xf numFmtId="0" fontId="5" fillId="0" borderId="0" xfId="0" applyFont="1" applyAlignment="1">
      <alignment horizontal="center"/>
    </xf>
    <xf numFmtId="0" fontId="16" fillId="0" borderId="0" xfId="0" applyFont="1" applyAlignment="1">
      <alignment horizontal="left"/>
    </xf>
    <xf numFmtId="0" fontId="18" fillId="0" borderId="0" xfId="0" applyFont="1" applyAlignment="1">
      <alignment horizontal="left"/>
    </xf>
    <xf numFmtId="44" fontId="42" fillId="0" borderId="0" xfId="0" applyNumberFormat="1" applyFont="1" applyAlignment="1">
      <alignment horizontal="center"/>
    </xf>
    <xf numFmtId="44" fontId="42" fillId="0" borderId="0" xfId="1" applyFont="1" applyBorder="1" applyAlignment="1">
      <alignment horizontal="center" vertical="center"/>
    </xf>
    <xf numFmtId="44" fontId="42" fillId="0" borderId="0" xfId="1" applyFont="1" applyBorder="1" applyAlignment="1">
      <alignment horizontal="center"/>
    </xf>
    <xf numFmtId="44" fontId="42" fillId="0" borderId="0" xfId="1" applyFont="1" applyFill="1" applyBorder="1" applyAlignment="1">
      <alignment horizontal="center" vertical="center"/>
    </xf>
    <xf numFmtId="44" fontId="42" fillId="0" borderId="0" xfId="0" applyNumberFormat="1" applyFont="1"/>
    <xf numFmtId="44" fontId="25" fillId="0" borderId="0" xfId="0" applyNumberFormat="1" applyFont="1"/>
    <xf numFmtId="44" fontId="23" fillId="0" borderId="0" xfId="10" applyFont="1" applyFill="1" applyBorder="1" applyAlignment="1">
      <alignment horizontal="left"/>
    </xf>
    <xf numFmtId="44" fontId="23" fillId="6" borderId="0" xfId="10" applyFont="1" applyFill="1" applyBorder="1" applyAlignment="1">
      <alignment horizontal="left"/>
    </xf>
    <xf numFmtId="44" fontId="25" fillId="0" borderId="0" xfId="10" applyFont="1" applyFill="1"/>
    <xf numFmtId="44" fontId="25" fillId="0" borderId="0" xfId="10" applyFont="1" applyFill="1" applyAlignment="1">
      <alignment horizontal="center"/>
    </xf>
    <xf numFmtId="44" fontId="25" fillId="0" borderId="0" xfId="10" applyFont="1"/>
    <xf numFmtId="44" fontId="0" fillId="0" borderId="0" xfId="0" applyNumberFormat="1"/>
    <xf numFmtId="44" fontId="17" fillId="0" borderId="0" xfId="0" applyNumberFormat="1" applyFont="1"/>
    <xf numFmtId="44" fontId="19" fillId="5" borderId="0" xfId="0" applyNumberFormat="1" applyFont="1" applyFill="1" applyAlignment="1">
      <alignment horizontal="center" vertical="center" wrapText="1"/>
    </xf>
    <xf numFmtId="44" fontId="0" fillId="0" borderId="0" xfId="0" applyNumberFormat="1" applyAlignment="1">
      <alignment horizontal="center"/>
    </xf>
    <xf numFmtId="44" fontId="0" fillId="8" borderId="0" xfId="0" applyNumberFormat="1" applyFill="1" applyAlignment="1">
      <alignment horizontal="center"/>
    </xf>
    <xf numFmtId="44" fontId="0" fillId="0" borderId="0" xfId="1" applyFont="1" applyBorder="1" applyAlignment="1">
      <alignment horizontal="center"/>
    </xf>
    <xf numFmtId="44" fontId="5" fillId="5" borderId="0" xfId="0" applyNumberFormat="1" applyFont="1" applyFill="1" applyAlignment="1">
      <alignment horizontal="center" vertical="center" wrapText="1"/>
    </xf>
    <xf numFmtId="44" fontId="0" fillId="0" borderId="0" xfId="1" applyFont="1"/>
    <xf numFmtId="44" fontId="0" fillId="8" borderId="0" xfId="1" applyFont="1" applyFill="1"/>
    <xf numFmtId="44" fontId="0" fillId="0" borderId="0" xfId="1" applyFont="1" applyAlignment="1">
      <alignment horizontal="center"/>
    </xf>
    <xf numFmtId="44" fontId="5" fillId="5" borderId="1" xfId="0" applyNumberFormat="1" applyFont="1" applyFill="1" applyBorder="1" applyAlignment="1">
      <alignment horizontal="center" vertical="center" wrapText="1"/>
    </xf>
    <xf numFmtId="44" fontId="21" fillId="0" borderId="1" xfId="0" applyNumberFormat="1" applyFont="1" applyBorder="1" applyAlignment="1">
      <alignment horizontal="right" vertical="center" wrapText="1"/>
    </xf>
    <xf numFmtId="44" fontId="19" fillId="5" borderId="1" xfId="0" applyNumberFormat="1" applyFont="1" applyFill="1" applyBorder="1" applyAlignment="1">
      <alignment horizontal="center" vertical="center" wrapText="1"/>
    </xf>
    <xf numFmtId="44" fontId="0" fillId="0" borderId="1" xfId="0" applyNumberFormat="1" applyBorder="1" applyAlignment="1">
      <alignment horizontal="right" vertical="center"/>
    </xf>
    <xf numFmtId="0" fontId="36" fillId="0" borderId="0" xfId="0" applyFont="1"/>
    <xf numFmtId="0" fontId="37" fillId="0" borderId="0" xfId="0" applyFont="1"/>
    <xf numFmtId="14" fontId="22" fillId="0" borderId="0" xfId="0" applyNumberFormat="1" applyFont="1" applyAlignment="1">
      <alignment horizontal="left"/>
    </xf>
    <xf numFmtId="0" fontId="26" fillId="7" borderId="0" xfId="0" applyFont="1" applyFill="1" applyAlignment="1">
      <alignment horizontal="center" vertical="top" wrapText="1"/>
    </xf>
    <xf numFmtId="0" fontId="39" fillId="0" borderId="0" xfId="0" applyFont="1"/>
    <xf numFmtId="49" fontId="40" fillId="0" borderId="0" xfId="0" applyNumberFormat="1" applyFont="1"/>
    <xf numFmtId="0" fontId="40" fillId="0" borderId="0" xfId="0" applyFont="1" applyAlignment="1">
      <alignment horizontal="right"/>
    </xf>
    <xf numFmtId="8" fontId="40" fillId="0" borderId="0" xfId="10" applyNumberFormat="1" applyFont="1" applyAlignment="1">
      <alignment horizontal="center" vertical="top"/>
    </xf>
    <xf numFmtId="49" fontId="40" fillId="0" borderId="0" xfId="0" applyNumberFormat="1" applyFont="1" applyAlignment="1">
      <alignment horizontal="right"/>
    </xf>
    <xf numFmtId="0" fontId="41" fillId="0" borderId="0" xfId="0" applyFont="1" applyAlignment="1">
      <alignment horizontal="right"/>
    </xf>
    <xf numFmtId="0" fontId="24" fillId="0" borderId="0" xfId="0" applyFont="1" applyAlignment="1">
      <alignment horizontal="left" vertical="center" wrapText="1"/>
    </xf>
    <xf numFmtId="0" fontId="24" fillId="0" borderId="0" xfId="0" applyFont="1" applyAlignment="1">
      <alignment horizontal="right" vertical="center" wrapText="1"/>
    </xf>
    <xf numFmtId="44" fontId="25" fillId="0" borderId="0" xfId="10" applyFont="1" applyFill="1" applyBorder="1" applyAlignment="1">
      <alignment horizontal="center"/>
    </xf>
    <xf numFmtId="0" fontId="21" fillId="0" borderId="0" xfId="0" applyFont="1" applyAlignment="1">
      <alignment horizontal="left" vertical="center" wrapText="1"/>
    </xf>
    <xf numFmtId="0" fontId="21" fillId="0" borderId="0" xfId="0" applyFont="1" applyAlignment="1">
      <alignment horizontal="right" vertical="center" wrapText="1"/>
    </xf>
    <xf numFmtId="0" fontId="23" fillId="0" borderId="0" xfId="0" applyFont="1" applyAlignment="1">
      <alignment horizontal="left"/>
    </xf>
    <xf numFmtId="0" fontId="43" fillId="0" borderId="0" xfId="0" applyFont="1"/>
    <xf numFmtId="7" fontId="23" fillId="0" borderId="0" xfId="10" applyNumberFormat="1" applyFont="1" applyFill="1" applyBorder="1" applyAlignment="1">
      <alignment horizontal="center" vertical="top"/>
    </xf>
    <xf numFmtId="0" fontId="23" fillId="0" borderId="0" xfId="0" applyFont="1"/>
    <xf numFmtId="44" fontId="25" fillId="0" borderId="0" xfId="10" applyFont="1" applyFill="1" applyBorder="1"/>
    <xf numFmtId="44" fontId="23" fillId="0" borderId="0" xfId="10" applyFont="1" applyFill="1" applyBorder="1" applyAlignment="1"/>
    <xf numFmtId="9" fontId="1" fillId="0" borderId="0" xfId="11" applyFont="1" applyAlignment="1">
      <alignment horizontal="center"/>
    </xf>
    <xf numFmtId="44" fontId="1" fillId="0" borderId="0" xfId="10" applyFont="1" applyFill="1" applyBorder="1" applyAlignment="1">
      <alignment horizontal="center"/>
    </xf>
    <xf numFmtId="44" fontId="1" fillId="0" borderId="0" xfId="10" applyFont="1" applyAlignment="1">
      <alignment horizontal="center"/>
    </xf>
    <xf numFmtId="0" fontId="1" fillId="0" borderId="0" xfId="0" applyFont="1"/>
    <xf numFmtId="44" fontId="1" fillId="0" borderId="0" xfId="10" applyFont="1" applyFill="1" applyAlignment="1">
      <alignment horizontal="center"/>
    </xf>
    <xf numFmtId="0" fontId="1" fillId="0" borderId="0" xfId="0" applyFont="1" applyAlignment="1">
      <alignment horizontal="right"/>
    </xf>
    <xf numFmtId="0" fontId="1" fillId="0" borderId="0" xfId="0" applyFont="1" applyAlignment="1">
      <alignment horizontal="center"/>
    </xf>
    <xf numFmtId="7" fontId="1" fillId="0" borderId="0" xfId="10" applyNumberFormat="1" applyFont="1" applyAlignment="1">
      <alignment horizontal="center" vertical="top"/>
    </xf>
    <xf numFmtId="0" fontId="1" fillId="0" borderId="0" xfId="0" applyFont="1" applyAlignment="1">
      <alignment horizontal="left"/>
    </xf>
    <xf numFmtId="0" fontId="1" fillId="0" borderId="0" xfId="0" applyFont="1" applyAlignment="1">
      <alignment horizontal="center" vertical="center"/>
    </xf>
    <xf numFmtId="7" fontId="1" fillId="0" borderId="0" xfId="10" applyNumberFormat="1" applyFont="1" applyFill="1" applyBorder="1" applyAlignment="1">
      <alignment horizontal="center"/>
    </xf>
    <xf numFmtId="9" fontId="1" fillId="0" borderId="0" xfId="11" applyFont="1" applyFill="1" applyBorder="1" applyAlignment="1">
      <alignment horizontal="center"/>
    </xf>
    <xf numFmtId="0" fontId="1" fillId="0" borderId="0" xfId="0" applyFont="1" applyAlignment="1">
      <alignment horizontal="left" vertical="center" wrapText="1"/>
    </xf>
    <xf numFmtId="0" fontId="1" fillId="0" borderId="0" xfId="0" applyFont="1" applyAlignment="1">
      <alignment vertical="center" wrapText="1"/>
    </xf>
    <xf numFmtId="8" fontId="1" fillId="0" borderId="0" xfId="0" applyNumberFormat="1" applyFont="1" applyAlignment="1">
      <alignment horizontal="center" wrapText="1"/>
    </xf>
    <xf numFmtId="8" fontId="1" fillId="0" borderId="0" xfId="0" applyNumberFormat="1" applyFont="1" applyAlignment="1">
      <alignment horizontal="center" vertical="center" wrapText="1"/>
    </xf>
    <xf numFmtId="9" fontId="1" fillId="0" borderId="0" xfId="11" applyFont="1" applyFill="1" applyAlignment="1">
      <alignment horizontal="center"/>
    </xf>
    <xf numFmtId="44" fontId="1" fillId="0" borderId="0" xfId="10" applyFont="1" applyFill="1" applyAlignment="1">
      <alignment horizontal="right" vertical="top"/>
    </xf>
    <xf numFmtId="9" fontId="1" fillId="0" borderId="0" xfId="11" applyFont="1" applyFill="1"/>
    <xf numFmtId="0" fontId="8" fillId="2" borderId="1" xfId="4" applyFont="1" applyFill="1" applyBorder="1" applyAlignment="1">
      <alignment horizontal="center"/>
    </xf>
    <xf numFmtId="49" fontId="9" fillId="0" borderId="2" xfId="4" applyNumberFormat="1" applyFont="1" applyBorder="1" applyAlignment="1" applyProtection="1">
      <alignment horizontal="left" vertical="top" wrapText="1"/>
      <protection locked="0"/>
    </xf>
    <xf numFmtId="49" fontId="9" fillId="0" borderId="3" xfId="4" applyNumberFormat="1" applyFont="1" applyBorder="1" applyAlignment="1" applyProtection="1">
      <alignment horizontal="left" vertical="top" wrapText="1"/>
      <protection locked="0"/>
    </xf>
    <xf numFmtId="49" fontId="9" fillId="0" borderId="8" xfId="4" applyNumberFormat="1" applyFont="1" applyBorder="1" applyAlignment="1" applyProtection="1">
      <alignment horizontal="left" vertical="top" wrapText="1"/>
      <protection locked="0"/>
    </xf>
    <xf numFmtId="0" fontId="13" fillId="0" borderId="4" xfId="5" applyFont="1" applyBorder="1" applyAlignment="1" applyProtection="1">
      <alignment horizontal="left" vertical="top" wrapText="1"/>
      <protection locked="0"/>
    </xf>
    <xf numFmtId="0" fontId="13" fillId="0" borderId="5" xfId="5" applyFont="1" applyBorder="1" applyAlignment="1" applyProtection="1">
      <alignment horizontal="left" vertical="top" wrapText="1"/>
      <protection locked="0"/>
    </xf>
    <xf numFmtId="0" fontId="13" fillId="0" borderId="6" xfId="5" applyFont="1" applyBorder="1" applyAlignment="1" applyProtection="1">
      <alignment horizontal="left" vertical="top" wrapText="1"/>
      <protection locked="0"/>
    </xf>
    <xf numFmtId="0" fontId="13" fillId="0" borderId="7" xfId="5" applyFont="1" applyBorder="1" applyAlignment="1" applyProtection="1">
      <alignment horizontal="left" vertical="top" wrapText="1"/>
      <protection locked="0"/>
    </xf>
    <xf numFmtId="0" fontId="13" fillId="0" borderId="9" xfId="5" applyFont="1" applyBorder="1" applyAlignment="1" applyProtection="1">
      <alignment horizontal="left" vertical="top" wrapText="1"/>
      <protection locked="0"/>
    </xf>
    <xf numFmtId="0" fontId="13" fillId="0" borderId="10" xfId="5" applyFont="1" applyBorder="1" applyAlignment="1" applyProtection="1">
      <alignment horizontal="left" vertical="top" wrapText="1"/>
      <protection locked="0"/>
    </xf>
  </cellXfs>
  <cellStyles count="17">
    <cellStyle name="Comma" xfId="16" builtinId="3"/>
    <cellStyle name="Currency" xfId="1" builtinId="4"/>
    <cellStyle name="Currency 2" xfId="10" xr:uid="{8BBC3E20-F105-426A-87AA-A27A99F01D6C}"/>
    <cellStyle name="Date" xfId="14" xr:uid="{091F341A-36E3-482A-84FA-954BF882A200}"/>
    <cellStyle name="Done" xfId="15" xr:uid="{E1664357-85D6-4322-8A9E-A65309A0B6A3}"/>
    <cellStyle name="Hyperlink" xfId="3" builtinId="8"/>
    <cellStyle name="Hyperlink 3" xfId="6" xr:uid="{DCC20528-418A-4B8B-B219-4413EC301956}"/>
    <cellStyle name="Hyperlink 3 2" xfId="12" xr:uid="{9BD1C80C-D9AB-4A6B-8E58-CE78154DDCD9}"/>
    <cellStyle name="Normal" xfId="0" builtinId="0"/>
    <cellStyle name="Normal 2" xfId="9" xr:uid="{6E449A93-98E2-46C3-9F4A-5912DA2F32A9}"/>
    <cellStyle name="Normal 2 2" xfId="5" xr:uid="{42ADD4F1-AB5B-464E-BB57-DACD4E3A3BF2}"/>
    <cellStyle name="Normal 3" xfId="4" xr:uid="{888A7C45-0E8A-49A4-9802-B4E66350407D}"/>
    <cellStyle name="Normal 3 2" xfId="8" xr:uid="{FE61A7A2-EA35-41D0-9BCA-6874990FA420}"/>
    <cellStyle name="Normal 3 3" xfId="7" xr:uid="{8B31D8C6-CDB2-4BD1-B5A8-709C5B839000}"/>
    <cellStyle name="Normal 3 3 2" xfId="13" xr:uid="{31DD2272-9E47-4F2B-902D-A4A30874CFD2}"/>
    <cellStyle name="Percent" xfId="2" builtinId="5"/>
    <cellStyle name="Percent 2" xfId="11" xr:uid="{C22EC747-5772-4EDD-BA45-501337EDE639}"/>
  </cellStyles>
  <dxfs count="3">
    <dxf>
      <fill>
        <patternFill>
          <bgColor rgb="FFFFFF00"/>
        </patternFill>
      </fill>
    </dxf>
    <dxf>
      <fill>
        <patternFill>
          <bgColor rgb="FFFFFF00"/>
        </patternFill>
      </fill>
    </dxf>
    <dxf>
      <border>
        <bottom style="thin">
          <color theme="0" tint="-0.14993743705557422"/>
        </bottom>
        <horizontal style="thin">
          <color theme="0" tint="-0.14996795556505021"/>
        </horizontal>
      </border>
    </dxf>
  </dxfs>
  <tableStyles count="1" defaultTableStyle="TableStyleMedium2" defaultPivotStyle="PivotStyleLight16">
    <tableStyle name="To-Do List" pivot="0" count="1" xr9:uid="{9EAD6361-4D20-400B-83D6-41797F9A7C6C}">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1602</xdr:row>
      <xdr:rowOff>0</xdr:rowOff>
    </xdr:from>
    <xdr:to>
      <xdr:col>7</xdr:col>
      <xdr:colOff>20955</xdr:colOff>
      <xdr:row>1602</xdr:row>
      <xdr:rowOff>91440</xdr:rowOff>
    </xdr:to>
    <xdr:pic>
      <xdr:nvPicPr>
        <xdr:cNvPr id="2" name="pt1:iterator1:0:spacer10" descr="http://iqr.corp.life/LTIQR/adf/images/t.gif">
          <a:extLst>
            <a:ext uri="{FF2B5EF4-FFF2-40B4-BE49-F238E27FC236}">
              <a16:creationId xmlns:a16="http://schemas.microsoft.com/office/drawing/2014/main" id="{115150C2-30F2-418C-AC2B-1CCE9E270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3066383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3" name="pt1:iterator1:0:spacer10" descr="http://iqr.corp.life/LTIQR/adf/images/t.gif">
          <a:extLst>
            <a:ext uri="{FF2B5EF4-FFF2-40B4-BE49-F238E27FC236}">
              <a16:creationId xmlns:a16="http://schemas.microsoft.com/office/drawing/2014/main" id="{839906EA-99B8-48BA-9BF8-204D5353F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3077813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4" name="pt1:iterator1:0:spacer10" descr="http://iqr.corp.life/LTIQR/adf/images/t.gif">
          <a:extLst>
            <a:ext uri="{FF2B5EF4-FFF2-40B4-BE49-F238E27FC236}">
              <a16:creationId xmlns:a16="http://schemas.microsoft.com/office/drawing/2014/main" id="{67218FFA-6A7F-4215-AFA3-CBA825096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3066383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5" name="pt1:iterator1:0:spacer10" descr="http://iqr.corp.life/LTIQR/adf/images/t.gif">
          <a:extLst>
            <a:ext uri="{FF2B5EF4-FFF2-40B4-BE49-F238E27FC236}">
              <a16:creationId xmlns:a16="http://schemas.microsoft.com/office/drawing/2014/main" id="{3390703D-1398-42AF-966F-62516FBF4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3077813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6" name="pt1:iterator1:0:spacer10" descr="http://iqr.corp.life/LTIQR/adf/images/t.gif">
          <a:extLst>
            <a:ext uri="{FF2B5EF4-FFF2-40B4-BE49-F238E27FC236}">
              <a16:creationId xmlns:a16="http://schemas.microsoft.com/office/drawing/2014/main" id="{91338CC8-AC36-4B9E-87B5-88E1F7693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30574297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7" name="pt1:iterator1:0:spacer10" descr="http://iqr.corp.life/LTIQR/adf/images/t.gif">
          <a:extLst>
            <a:ext uri="{FF2B5EF4-FFF2-40B4-BE49-F238E27FC236}">
              <a16:creationId xmlns:a16="http://schemas.microsoft.com/office/drawing/2014/main" id="{D218D2F9-3DA4-4C80-8496-51D18755F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30688597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8" name="pt1:iterator1:0:spacer10" descr="http://iqr.corp.life/LTIQR/adf/images/t.gif">
          <a:extLst>
            <a:ext uri="{FF2B5EF4-FFF2-40B4-BE49-F238E27FC236}">
              <a16:creationId xmlns:a16="http://schemas.microsoft.com/office/drawing/2014/main" id="{90FCBD38-A85C-49F9-A6AA-20F40EC1A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30574297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9" name="pt1:iterator1:0:spacer10" descr="http://iqr.corp.life/LTIQR/adf/images/t.gif">
          <a:extLst>
            <a:ext uri="{FF2B5EF4-FFF2-40B4-BE49-F238E27FC236}">
              <a16:creationId xmlns:a16="http://schemas.microsoft.com/office/drawing/2014/main" id="{B068259D-3B3F-47FA-86F9-C8BF5CD62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30688597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18" name="pt1:iterator1:0:spacer10" descr="http://iqr.corp.life/LTIQR/adf/images/t.gif">
          <a:extLst>
            <a:ext uri="{FF2B5EF4-FFF2-40B4-BE49-F238E27FC236}">
              <a16:creationId xmlns:a16="http://schemas.microsoft.com/office/drawing/2014/main" id="{9C7B6506-2E4D-4E73-B954-22E17F74D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19" name="pt1:iterator1:0:spacer10" descr="http://iqr.corp.life/LTIQR/adf/images/t.gif">
          <a:extLst>
            <a:ext uri="{FF2B5EF4-FFF2-40B4-BE49-F238E27FC236}">
              <a16:creationId xmlns:a16="http://schemas.microsoft.com/office/drawing/2014/main" id="{961D4914-FD66-4562-AB47-5E6563715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20" name="pt1:iterator1:0:spacer10" descr="http://iqr.corp.life/LTIQR/adf/images/t.gif">
          <a:extLst>
            <a:ext uri="{FF2B5EF4-FFF2-40B4-BE49-F238E27FC236}">
              <a16:creationId xmlns:a16="http://schemas.microsoft.com/office/drawing/2014/main" id="{C25DACB9-C603-4923-9EFC-758490CB1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21" name="pt1:iterator1:0:spacer10" descr="http://iqr.corp.life/LTIQR/adf/images/t.gif">
          <a:extLst>
            <a:ext uri="{FF2B5EF4-FFF2-40B4-BE49-F238E27FC236}">
              <a16:creationId xmlns:a16="http://schemas.microsoft.com/office/drawing/2014/main" id="{23C9F175-F3C6-4A10-BF41-C443A0EC5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22" name="pt1:iterator1:0:spacer10" descr="http://iqr.corp.life/LTIQR/adf/images/t.gif">
          <a:extLst>
            <a:ext uri="{FF2B5EF4-FFF2-40B4-BE49-F238E27FC236}">
              <a16:creationId xmlns:a16="http://schemas.microsoft.com/office/drawing/2014/main" id="{064E50F3-4155-4486-BC50-E6F3A42BC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23" name="pt1:iterator1:0:spacer10" descr="http://iqr.corp.life/LTIQR/adf/images/t.gif">
          <a:extLst>
            <a:ext uri="{FF2B5EF4-FFF2-40B4-BE49-F238E27FC236}">
              <a16:creationId xmlns:a16="http://schemas.microsoft.com/office/drawing/2014/main" id="{B6D4D850-AF59-43F7-9581-1DD2E2330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20955</xdr:colOff>
      <xdr:row>1602</xdr:row>
      <xdr:rowOff>91440</xdr:rowOff>
    </xdr:to>
    <xdr:pic>
      <xdr:nvPicPr>
        <xdr:cNvPr id="24" name="pt1:iterator1:0:spacer10" descr="http://iqr.corp.life/LTIQR/adf/images/t.gif">
          <a:extLst>
            <a:ext uri="{FF2B5EF4-FFF2-40B4-BE49-F238E27FC236}">
              <a16:creationId xmlns:a16="http://schemas.microsoft.com/office/drawing/2014/main" id="{4A167E10-C25F-4033-9C66-1CA44E1B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20955</xdr:colOff>
      <xdr:row>1608</xdr:row>
      <xdr:rowOff>91440</xdr:rowOff>
    </xdr:to>
    <xdr:pic>
      <xdr:nvPicPr>
        <xdr:cNvPr id="25" name="pt1:iterator1:0:spacer10" descr="http://iqr.corp.life/LTIQR/adf/images/t.gif">
          <a:extLst>
            <a:ext uri="{FF2B5EF4-FFF2-40B4-BE49-F238E27FC236}">
              <a16:creationId xmlns:a16="http://schemas.microsoft.com/office/drawing/2014/main" id="{93EC45F2-64A6-4D73-A408-9B9BFA17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20955"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10" name="pt1:iterator1:0:spacer10" descr="http://iqr.corp.life/LTIQR/adf/images/t.gif">
          <a:extLst>
            <a:ext uri="{FF2B5EF4-FFF2-40B4-BE49-F238E27FC236}">
              <a16:creationId xmlns:a16="http://schemas.microsoft.com/office/drawing/2014/main" id="{3BAD7471-DB6E-495F-83D5-DDAD2A0E9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11" name="pt1:iterator1:0:spacer10" descr="http://iqr.corp.life/LTIQR/adf/images/t.gif">
          <a:extLst>
            <a:ext uri="{FF2B5EF4-FFF2-40B4-BE49-F238E27FC236}">
              <a16:creationId xmlns:a16="http://schemas.microsoft.com/office/drawing/2014/main" id="{B0EDE464-F608-4AFC-A36F-68EE4C375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12" name="pt1:iterator1:0:spacer10" descr="http://iqr.corp.life/LTIQR/adf/images/t.gif">
          <a:extLst>
            <a:ext uri="{FF2B5EF4-FFF2-40B4-BE49-F238E27FC236}">
              <a16:creationId xmlns:a16="http://schemas.microsoft.com/office/drawing/2014/main" id="{18B6A05C-A37B-409F-AD57-6ABAEA012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13" name="pt1:iterator1:0:spacer10" descr="http://iqr.corp.life/LTIQR/adf/images/t.gif">
          <a:extLst>
            <a:ext uri="{FF2B5EF4-FFF2-40B4-BE49-F238E27FC236}">
              <a16:creationId xmlns:a16="http://schemas.microsoft.com/office/drawing/2014/main" id="{34D2D8B8-1195-44B4-8831-45D10816A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14" name="pt1:iterator1:0:spacer10" descr="http://iqr.corp.life/LTIQR/adf/images/t.gif">
          <a:extLst>
            <a:ext uri="{FF2B5EF4-FFF2-40B4-BE49-F238E27FC236}">
              <a16:creationId xmlns:a16="http://schemas.microsoft.com/office/drawing/2014/main" id="{7730717B-8FF9-4A76-9413-77C42917C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15" name="pt1:iterator1:0:spacer10" descr="http://iqr.corp.life/LTIQR/adf/images/t.gif">
          <a:extLst>
            <a:ext uri="{FF2B5EF4-FFF2-40B4-BE49-F238E27FC236}">
              <a16:creationId xmlns:a16="http://schemas.microsoft.com/office/drawing/2014/main" id="{30749100-486C-4E7E-93E7-6D896384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16" name="pt1:iterator1:0:spacer10" descr="http://iqr.corp.life/LTIQR/adf/images/t.gif">
          <a:extLst>
            <a:ext uri="{FF2B5EF4-FFF2-40B4-BE49-F238E27FC236}">
              <a16:creationId xmlns:a16="http://schemas.microsoft.com/office/drawing/2014/main" id="{6D5281F3-680A-4252-824F-45E9D4FBF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17" name="pt1:iterator1:0:spacer10" descr="http://iqr.corp.life/LTIQR/adf/images/t.gif">
          <a:extLst>
            <a:ext uri="{FF2B5EF4-FFF2-40B4-BE49-F238E27FC236}">
              <a16:creationId xmlns:a16="http://schemas.microsoft.com/office/drawing/2014/main" id="{664B6B95-7C71-4417-95D0-53B47D9ED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26" name="pt1:iterator1:0:spacer10" descr="http://iqr.corp.life/LTIQR/adf/images/t.gif">
          <a:extLst>
            <a:ext uri="{FF2B5EF4-FFF2-40B4-BE49-F238E27FC236}">
              <a16:creationId xmlns:a16="http://schemas.microsoft.com/office/drawing/2014/main" id="{409F2D77-A609-418F-B512-95E1C944B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27" name="pt1:iterator1:0:spacer10" descr="http://iqr.corp.life/LTIQR/adf/images/t.gif">
          <a:extLst>
            <a:ext uri="{FF2B5EF4-FFF2-40B4-BE49-F238E27FC236}">
              <a16:creationId xmlns:a16="http://schemas.microsoft.com/office/drawing/2014/main" id="{D1B1EE2A-D35A-4D23-AAA8-EC9037887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28" name="pt1:iterator1:0:spacer10" descr="http://iqr.corp.life/LTIQR/adf/images/t.gif">
          <a:extLst>
            <a:ext uri="{FF2B5EF4-FFF2-40B4-BE49-F238E27FC236}">
              <a16:creationId xmlns:a16="http://schemas.microsoft.com/office/drawing/2014/main" id="{DF96356B-5D6C-478A-9625-4EBF5870E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29" name="pt1:iterator1:0:spacer10" descr="http://iqr.corp.life/LTIQR/adf/images/t.gif">
          <a:extLst>
            <a:ext uri="{FF2B5EF4-FFF2-40B4-BE49-F238E27FC236}">
              <a16:creationId xmlns:a16="http://schemas.microsoft.com/office/drawing/2014/main" id="{A54F8948-FA35-417D-9892-B0E9685DB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30" name="pt1:iterator1:0:spacer10" descr="http://iqr.corp.life/LTIQR/adf/images/t.gif">
          <a:extLst>
            <a:ext uri="{FF2B5EF4-FFF2-40B4-BE49-F238E27FC236}">
              <a16:creationId xmlns:a16="http://schemas.microsoft.com/office/drawing/2014/main" id="{F8ABC04D-19B0-4E27-AF6D-DE1200234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31" name="pt1:iterator1:0:spacer10" descr="http://iqr.corp.life/LTIQR/adf/images/t.gif">
          <a:extLst>
            <a:ext uri="{FF2B5EF4-FFF2-40B4-BE49-F238E27FC236}">
              <a16:creationId xmlns:a16="http://schemas.microsoft.com/office/drawing/2014/main" id="{1C56AEF4-91D8-47A4-8F2C-FF27E35B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1602</xdr:row>
      <xdr:rowOff>0</xdr:rowOff>
    </xdr:from>
    <xdr:to>
      <xdr:col>7</xdr:col>
      <xdr:colOff>17145</xdr:colOff>
      <xdr:row>1602</xdr:row>
      <xdr:rowOff>95250</xdr:rowOff>
    </xdr:to>
    <xdr:pic>
      <xdr:nvPicPr>
        <xdr:cNvPr id="32" name="pt1:iterator1:0:spacer10" descr="http://iqr.corp.life/LTIQR/adf/images/t.gif">
          <a:extLst>
            <a:ext uri="{FF2B5EF4-FFF2-40B4-BE49-F238E27FC236}">
              <a16:creationId xmlns:a16="http://schemas.microsoft.com/office/drawing/2014/main" id="{BE9D0FDE-1ACC-4447-B20D-41A0EA0FB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5571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1608</xdr:row>
      <xdr:rowOff>0</xdr:rowOff>
    </xdr:from>
    <xdr:to>
      <xdr:col>7</xdr:col>
      <xdr:colOff>17145</xdr:colOff>
      <xdr:row>1608</xdr:row>
      <xdr:rowOff>95250</xdr:rowOff>
    </xdr:to>
    <xdr:pic>
      <xdr:nvPicPr>
        <xdr:cNvPr id="33" name="pt1:iterator1:0:spacer10" descr="http://iqr.corp.life/LTIQR/adf/images/t.gif">
          <a:extLst>
            <a:ext uri="{FF2B5EF4-FFF2-40B4-BE49-F238E27FC236}">
              <a16:creationId xmlns:a16="http://schemas.microsoft.com/office/drawing/2014/main" id="{D6B1410D-9C1F-4554-8742-E0164AFB6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306714525"/>
          <a:ext cx="1714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DGS-BP/ShareDrives/Contract%20Change%20Folder/Energy%20Team/Steph/DNA%20Testing%20Supplies%20&amp;%20Equipment/2022%20IFB/3%20-%20Notes%20&amp;%20Working%20Papers/Web%20Posting%20Checklist%20-%20DNA%20Testing%20Supplies%20&amp;%20Equipment.xlsx?CD3B1282" TargetMode="External"/><Relationship Id="rId1" Type="http://schemas.openxmlformats.org/officeDocument/2006/relationships/externalLinkPath" Target="file:///\\CD3B1282\Web%20Posting%20Checklist%20-%20DNA%20Testing%20Supplies%20&amp;%20Equi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 Overview (2)"/>
      <sheetName val="Supplier Information (2)"/>
      <sheetName val="Promega Price List (2)"/>
      <sheetName val="Qiagen Price List (2)"/>
      <sheetName val="Gentueri Price List (2)"/>
      <sheetName val="Life Technologies Price Lis (2)"/>
      <sheetName val="Job Aid"/>
      <sheetName val="Web Posting Checklist"/>
      <sheetName val="Supplier Tab"/>
      <sheetName val="Legal Transmittal"/>
      <sheetName val="Contract Overview"/>
      <sheetName val="Supplier Information"/>
      <sheetName val="Promega Price List"/>
      <sheetName val="Qiagen Price List"/>
      <sheetName val="Gentueri Price List"/>
      <sheetName val="Life Technologies Price List"/>
    </sheetNames>
    <sheetDataSet>
      <sheetData sheetId="0"/>
      <sheetData sheetId="1"/>
      <sheetData sheetId="2"/>
      <sheetData sheetId="3"/>
      <sheetData sheetId="4"/>
      <sheetData sheetId="5"/>
      <sheetData sheetId="6"/>
      <sheetData sheetId="7">
        <row r="6">
          <cell r="K6" t="str">
            <v>Stephanie Dunn</v>
          </cell>
        </row>
        <row r="8">
          <cell r="C8" t="str">
            <v>DNA Testing Supplies &amp; Equipment</v>
          </cell>
        </row>
        <row r="10">
          <cell r="C10">
            <v>6100054390</v>
          </cell>
        </row>
        <row r="12">
          <cell r="C12">
            <v>4400025620</v>
          </cell>
        </row>
        <row r="14">
          <cell r="C14" t="str">
            <v>P-Card Accepted</v>
          </cell>
        </row>
        <row r="43">
          <cell r="S43" t="str">
            <v>Amy Layman</v>
          </cell>
          <cell r="T43">
            <v>7173463826</v>
          </cell>
          <cell r="U43" t="str">
            <v>alayman@pa.gov</v>
          </cell>
        </row>
        <row r="44">
          <cell r="S44" t="str">
            <v>Corey Walters</v>
          </cell>
          <cell r="T44">
            <v>7173467097</v>
          </cell>
          <cell r="U44" t="str">
            <v>cowalters@pa.gov</v>
          </cell>
        </row>
        <row r="45">
          <cell r="S45" t="str">
            <v>Crystal Zelinski</v>
          </cell>
          <cell r="T45">
            <v>7173468112</v>
          </cell>
          <cell r="U45" t="str">
            <v>czelinski@pa.gov</v>
          </cell>
        </row>
        <row r="46">
          <cell r="S46" t="str">
            <v>James Huffine (Ben)</v>
          </cell>
          <cell r="T46">
            <v>7173463847</v>
          </cell>
          <cell r="U46" t="str">
            <v>jahuffine@pa.gov</v>
          </cell>
        </row>
        <row r="47">
          <cell r="S47" t="str">
            <v>Janis Brown</v>
          </cell>
          <cell r="T47">
            <v>7173463829</v>
          </cell>
          <cell r="U47" t="str">
            <v>janibrown@pa.gov</v>
          </cell>
        </row>
        <row r="48">
          <cell r="S48" t="str">
            <v>Jean Halbleib</v>
          </cell>
          <cell r="T48">
            <v>7173468188</v>
          </cell>
          <cell r="U48" t="str">
            <v>jhalbleib@pa.gov</v>
          </cell>
        </row>
        <row r="49">
          <cell r="S49" t="str">
            <v>John Jones</v>
          </cell>
          <cell r="T49">
            <v>7173463848</v>
          </cell>
          <cell r="U49" t="str">
            <v>jotjones@pa.gov</v>
          </cell>
        </row>
        <row r="50">
          <cell r="S50" t="str">
            <v>Joslyn Thomas</v>
          </cell>
          <cell r="T50">
            <v>7174255043</v>
          </cell>
          <cell r="U50" t="str">
            <v>joslthomas@pa.gov</v>
          </cell>
        </row>
        <row r="51">
          <cell r="S51" t="str">
            <v>Keith Worley</v>
          </cell>
          <cell r="T51">
            <v>7173462679</v>
          </cell>
          <cell r="U51" t="str">
            <v>kworley@pa.gov</v>
          </cell>
        </row>
        <row r="52">
          <cell r="S52" t="str">
            <v>Kelly Warnick</v>
          </cell>
          <cell r="T52">
            <v>7172143434</v>
          </cell>
          <cell r="U52" t="str">
            <v>kwarnick@pa.gov</v>
          </cell>
        </row>
        <row r="53">
          <cell r="S53" t="str">
            <v>Kevin Reichard</v>
          </cell>
          <cell r="T53">
            <v>7177877547</v>
          </cell>
          <cell r="U53" t="str">
            <v>kreichard@pa.gov</v>
          </cell>
        </row>
        <row r="54">
          <cell r="S54" t="str">
            <v>Kristen Bach</v>
          </cell>
          <cell r="U54" t="str">
            <v>krbach@pa.gov</v>
          </cell>
        </row>
        <row r="55">
          <cell r="S55" t="str">
            <v>Lilly Peek</v>
          </cell>
          <cell r="T55">
            <v>7173463846</v>
          </cell>
          <cell r="U55" t="str">
            <v>kpeek@pa.gov</v>
          </cell>
        </row>
        <row r="56">
          <cell r="S56" t="str">
            <v>Lisa Vega</v>
          </cell>
          <cell r="T56">
            <v>7173464290</v>
          </cell>
          <cell r="U56" t="str">
            <v>lvega@pa.gov</v>
          </cell>
        </row>
        <row r="57">
          <cell r="S57" t="str">
            <v>Maurice Kujat</v>
          </cell>
          <cell r="T57">
            <v>7173462671</v>
          </cell>
          <cell r="U57" t="str">
            <v>mkujat@pa.gov</v>
          </cell>
        </row>
        <row r="58">
          <cell r="S58" t="str">
            <v>Michelle Scott</v>
          </cell>
          <cell r="T58">
            <v>7177032942</v>
          </cell>
          <cell r="U58" t="str">
            <v>miscott@pa.gov</v>
          </cell>
        </row>
        <row r="59">
          <cell r="S59" t="str">
            <v>Mike Gress</v>
          </cell>
          <cell r="T59">
            <v>7173462670</v>
          </cell>
          <cell r="U59" t="str">
            <v>mgress@pa.gov</v>
          </cell>
        </row>
        <row r="60">
          <cell r="S60" t="str">
            <v>Nicole Moyer</v>
          </cell>
          <cell r="T60">
            <v>7173463273</v>
          </cell>
          <cell r="U60" t="str">
            <v>nicomoyer@pa.gov</v>
          </cell>
        </row>
        <row r="61">
          <cell r="S61" t="str">
            <v>Raeden Hosler</v>
          </cell>
          <cell r="U61" t="str">
            <v>rhosler@pa.gov</v>
          </cell>
        </row>
        <row r="62">
          <cell r="S62" t="str">
            <v>Ralph Constance</v>
          </cell>
          <cell r="T62">
            <v>7177032931</v>
          </cell>
          <cell r="U62" t="str">
            <v>rconstance@pa.gov</v>
          </cell>
        </row>
        <row r="63">
          <cell r="S63" t="str">
            <v>Ray Jaime</v>
          </cell>
          <cell r="T63">
            <v>7173463827</v>
          </cell>
          <cell r="U63" t="str">
            <v>rjaime@pa.gov</v>
          </cell>
        </row>
        <row r="64">
          <cell r="S64" t="str">
            <v>Shawn Danner</v>
          </cell>
          <cell r="T64">
            <v>7177878085</v>
          </cell>
          <cell r="U64" t="str">
            <v>shdanner@pa.gov</v>
          </cell>
        </row>
        <row r="65">
          <cell r="S65" t="str">
            <v>Shelbie Pickering</v>
          </cell>
          <cell r="T65">
            <v>7177032947</v>
          </cell>
          <cell r="U65" t="str">
            <v>spickering@pa.gov</v>
          </cell>
        </row>
        <row r="66">
          <cell r="S66" t="str">
            <v>Stan Pakoskey</v>
          </cell>
          <cell r="T66">
            <v>7177876586</v>
          </cell>
          <cell r="U66" t="str">
            <v>spakoskey@pa.gov</v>
          </cell>
        </row>
        <row r="67">
          <cell r="S67" t="str">
            <v>Stephanie Dunn</v>
          </cell>
          <cell r="T67">
            <v>7173463840</v>
          </cell>
          <cell r="U67" t="str">
            <v>stepdunn@pa.gov</v>
          </cell>
        </row>
      </sheetData>
      <sheetData sheetId="8">
        <row r="1">
          <cell r="C1" t="str">
            <v>AUTOPOPULATE OPTIONS</v>
          </cell>
        </row>
        <row r="2">
          <cell r="C2" t="str">
            <v>Need Legal approval for All?</v>
          </cell>
        </row>
        <row r="3">
          <cell r="C3" t="str">
            <v>Need Legal approval only for contracts starting on or after a certain date?</v>
          </cell>
        </row>
        <row r="4">
          <cell r="C4" t="str">
            <v>If so, which date?</v>
          </cell>
        </row>
        <row r="5">
          <cell r="C5" t="str">
            <v>Is approval reason same for all?</v>
          </cell>
        </row>
        <row r="6">
          <cell r="C6" t="str">
            <v>If yes, what reason?</v>
          </cell>
        </row>
        <row r="8">
          <cell r="C8" t="str">
            <v>CONTRACT 
NUMBER</v>
          </cell>
        </row>
        <row r="10">
          <cell r="C10">
            <v>4400025621</v>
          </cell>
        </row>
        <row r="11">
          <cell r="C11">
            <v>4400025622</v>
          </cell>
        </row>
        <row r="12">
          <cell r="C12">
            <v>4400025623</v>
          </cell>
        </row>
        <row r="13">
          <cell r="C13">
            <v>4400025624</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gs.pa.gov/Materials-Services-Procurement/Procurement-Resources/EUP/Pages/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abriella.Capell@thermofisher.com" TargetMode="External"/><Relationship Id="rId2" Type="http://schemas.openxmlformats.org/officeDocument/2006/relationships/hyperlink" Target="mailto:ghunter@gentueri.com%20;randynagy@gentueri.com" TargetMode="External"/><Relationship Id="rId1" Type="http://schemas.openxmlformats.org/officeDocument/2006/relationships/hyperlink" Target="mailto:rachel.frieders@promega.com" TargetMode="External"/><Relationship Id="rId5" Type="http://schemas.openxmlformats.org/officeDocument/2006/relationships/printerSettings" Target="../printerSettings/printerSettings2.bin"/><Relationship Id="rId4" Type="http://schemas.openxmlformats.org/officeDocument/2006/relationships/hyperlink" Target="mailto:amber.mcmanus@qiagen.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qiagen.lightning.force.com/lightning/r/01tD0000005LT78IAG/vie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FA92-A642-48D3-8BC1-D979C8B14C4D}">
  <sheetPr>
    <pageSetUpPr fitToPage="1"/>
  </sheetPr>
  <dimension ref="B1:XFC24"/>
  <sheetViews>
    <sheetView tabSelected="1" zoomScale="80" zoomScaleNormal="80" workbookViewId="0">
      <selection activeCell="B1" sqref="B1"/>
    </sheetView>
  </sheetViews>
  <sheetFormatPr defaultColWidth="0" defaultRowHeight="0" customHeight="1" zeroHeight="1" x14ac:dyDescent="0.2"/>
  <cols>
    <col min="1" max="1" width="1.7109375" style="1" customWidth="1"/>
    <col min="2" max="2" width="100.7109375" style="1" customWidth="1"/>
    <col min="3" max="3" width="1.7109375" style="1" customWidth="1"/>
    <col min="4" max="4" width="30.85546875" style="1" customWidth="1"/>
    <col min="5" max="5" width="69.7109375" style="1" customWidth="1"/>
    <col min="6" max="6" width="0" style="1" hidden="1"/>
    <col min="7" max="16383" width="9.140625" style="1" hidden="1"/>
    <col min="16384" max="16384" width="1.42578125" style="1" customWidth="1"/>
  </cols>
  <sheetData>
    <row r="1" spans="2:6" ht="18.75" customHeight="1" x14ac:dyDescent="0.25">
      <c r="E1" s="53">
        <v>45383</v>
      </c>
    </row>
    <row r="2" spans="2:6" s="3" customFormat="1" ht="23.25" customHeight="1" x14ac:dyDescent="0.35">
      <c r="B2" s="2" t="s">
        <v>0</v>
      </c>
      <c r="C2" s="1"/>
      <c r="D2" s="173" t="s">
        <v>1</v>
      </c>
      <c r="E2" s="173"/>
    </row>
    <row r="3" spans="2:6" s="3" customFormat="1" ht="32.25" customHeight="1" x14ac:dyDescent="0.25">
      <c r="B3" s="174" t="s">
        <v>3540</v>
      </c>
      <c r="C3" s="1"/>
      <c r="D3" s="4" t="s">
        <v>2</v>
      </c>
      <c r="E3" s="5" t="str">
        <f>'[1]Web Posting Checklist'!C8</f>
        <v>DNA Testing Supplies &amp; Equipment</v>
      </c>
    </row>
    <row r="4" spans="2:6" s="3" customFormat="1" ht="32.25" customHeight="1" x14ac:dyDescent="0.25">
      <c r="B4" s="175"/>
      <c r="C4" s="1"/>
      <c r="D4" s="4" t="s">
        <v>3</v>
      </c>
      <c r="E4" s="5">
        <f>'[1]Web Posting Checklist'!C12</f>
        <v>4400025620</v>
      </c>
    </row>
    <row r="5" spans="2:6" s="3" customFormat="1" ht="32.25" customHeight="1" x14ac:dyDescent="0.25">
      <c r="B5" s="175"/>
      <c r="C5" s="1"/>
      <c r="D5" s="4" t="s">
        <v>4</v>
      </c>
      <c r="E5" s="5">
        <f>'[1]Web Posting Checklist'!C10</f>
        <v>6100054390</v>
      </c>
    </row>
    <row r="6" spans="2:6" s="3" customFormat="1" ht="32.25" customHeight="1" x14ac:dyDescent="0.25">
      <c r="B6" s="175"/>
      <c r="C6" s="1"/>
      <c r="D6" s="4" t="s">
        <v>5</v>
      </c>
      <c r="E6" s="6" t="s">
        <v>6</v>
      </c>
    </row>
    <row r="7" spans="2:6" s="3" customFormat="1" ht="32.25" customHeight="1" x14ac:dyDescent="0.25">
      <c r="B7" s="175"/>
      <c r="C7" s="1"/>
      <c r="D7" s="7" t="s">
        <v>7</v>
      </c>
      <c r="E7" s="8" t="s">
        <v>3076</v>
      </c>
    </row>
    <row r="8" spans="2:6" s="3" customFormat="1" ht="32.25" customHeight="1" x14ac:dyDescent="0.25">
      <c r="B8" s="175"/>
      <c r="C8" s="1"/>
      <c r="D8" s="4" t="s">
        <v>8</v>
      </c>
      <c r="E8" s="9">
        <f>COUNT('[1]Supplier Tab'!C:C)</f>
        <v>4</v>
      </c>
    </row>
    <row r="9" spans="2:6" s="3" customFormat="1" ht="32.25" customHeight="1" x14ac:dyDescent="0.25">
      <c r="B9" s="175"/>
      <c r="C9" s="1"/>
      <c r="D9" s="7" t="s">
        <v>9</v>
      </c>
      <c r="E9" s="10" t="s">
        <v>10</v>
      </c>
      <c r="F9" s="11"/>
    </row>
    <row r="10" spans="2:6" s="3" customFormat="1" ht="32.25" customHeight="1" x14ac:dyDescent="0.25">
      <c r="B10" s="175"/>
      <c r="C10" s="1"/>
      <c r="D10" s="4" t="s">
        <v>11</v>
      </c>
      <c r="E10" s="12" t="str">
        <f>'[1]Web Posting Checklist'!K6</f>
        <v>Stephanie Dunn</v>
      </c>
    </row>
    <row r="11" spans="2:6" s="3" customFormat="1" ht="32.25" customHeight="1" x14ac:dyDescent="0.25">
      <c r="B11" s="175"/>
      <c r="C11" s="1"/>
      <c r="D11" s="4" t="s">
        <v>12</v>
      </c>
      <c r="E11" s="13">
        <f>VLOOKUP('Contract Overview'!E10,'[1]Web Posting Checklist'!S43:U67,2,FALSE)</f>
        <v>7173463840</v>
      </c>
    </row>
    <row r="12" spans="2:6" s="3" customFormat="1" ht="27" customHeight="1" x14ac:dyDescent="0.25">
      <c r="B12" s="175"/>
      <c r="C12" s="1"/>
      <c r="D12" s="4" t="s">
        <v>13</v>
      </c>
      <c r="E12" s="14" t="str">
        <f>VLOOKUP(E10,'[1]Web Posting Checklist'!S43:U67,3,FALSE)</f>
        <v>stepdunn@pa.gov</v>
      </c>
    </row>
    <row r="13" spans="2:6" s="3" customFormat="1" ht="27" customHeight="1" x14ac:dyDescent="0.35">
      <c r="B13" s="175"/>
      <c r="C13" s="1"/>
      <c r="D13" s="173" t="s">
        <v>14</v>
      </c>
      <c r="E13" s="173"/>
    </row>
    <row r="14" spans="2:6" s="3" customFormat="1" ht="27.75" customHeight="1" x14ac:dyDescent="0.25">
      <c r="B14" s="175"/>
      <c r="C14" s="1"/>
      <c r="D14" s="4" t="s">
        <v>15</v>
      </c>
      <c r="E14" s="6"/>
    </row>
    <row r="15" spans="2:6" s="3" customFormat="1" ht="27" customHeight="1" x14ac:dyDescent="0.25">
      <c r="B15" s="175"/>
      <c r="C15" s="1"/>
      <c r="D15" s="4" t="s">
        <v>16</v>
      </c>
      <c r="E15" s="6"/>
    </row>
    <row r="16" spans="2:6" s="3" customFormat="1" ht="27" customHeight="1" x14ac:dyDescent="0.25">
      <c r="B16" s="175"/>
      <c r="C16" s="1"/>
      <c r="D16" s="4" t="s">
        <v>17</v>
      </c>
      <c r="E16" s="15" t="s">
        <v>18</v>
      </c>
    </row>
    <row r="17" spans="2:5" s="3" customFormat="1" ht="27" customHeight="1" x14ac:dyDescent="0.25">
      <c r="B17" s="175"/>
      <c r="C17" s="1"/>
      <c r="D17" s="4" t="s">
        <v>19</v>
      </c>
      <c r="E17" s="12" t="str">
        <f>'[1]Web Posting Checklist'!C14</f>
        <v>P-Card Accepted</v>
      </c>
    </row>
    <row r="18" spans="2:5" s="3" customFormat="1" ht="27" customHeight="1" x14ac:dyDescent="0.25">
      <c r="B18" s="175"/>
      <c r="C18" s="1"/>
      <c r="D18" s="177"/>
      <c r="E18" s="178"/>
    </row>
    <row r="19" spans="2:5" s="3" customFormat="1" ht="204" customHeight="1" x14ac:dyDescent="0.25">
      <c r="B19" s="175"/>
      <c r="C19" s="1"/>
      <c r="D19" s="179"/>
      <c r="E19" s="180"/>
    </row>
    <row r="20" spans="2:5" s="3" customFormat="1" ht="15" hidden="1" x14ac:dyDescent="0.25">
      <c r="B20" s="176"/>
      <c r="C20" s="1"/>
      <c r="D20" s="181"/>
      <c r="E20" s="182"/>
    </row>
    <row r="21" spans="2:5" s="3" customFormat="1" ht="15" x14ac:dyDescent="0.25">
      <c r="B21" s="1"/>
      <c r="C21" s="1"/>
      <c r="D21" s="1"/>
      <c r="E21" s="1"/>
    </row>
    <row r="22" spans="2:5" ht="15" hidden="1" customHeight="1" x14ac:dyDescent="0.2"/>
    <row r="23" spans="2:5" ht="15" hidden="1" customHeight="1" x14ac:dyDescent="0.2"/>
    <row r="24" spans="2:5" ht="15" customHeight="1" x14ac:dyDescent="0.2"/>
  </sheetData>
  <sheetProtection formatCells="0"/>
  <mergeCells count="4">
    <mergeCell ref="D2:E2"/>
    <mergeCell ref="B3:B20"/>
    <mergeCell ref="D13:E13"/>
    <mergeCell ref="D18:E20"/>
  </mergeCells>
  <dataValidations count="3">
    <dataValidation type="list" allowBlank="1" showInputMessage="1" showErrorMessage="1" prompt="Choose from drop-down list" sqref="E14" xr:uid="{B0F58CC8-A30B-4B4E-AAE8-7C97A4E7FEEF}">
      <formula1>"Material, Service, Both"</formula1>
    </dataValidation>
    <dataValidation type="list" allowBlank="1" showInputMessage="1" showErrorMessage="1" prompt="Choose from drop-down list" sqref="E15" xr:uid="{88E86373-036A-4CED-AF0E-1DA65EDDC7F6}">
      <formula1>"Catalog/Price List, Invitation To Qualify (ITQ), Line Item, MSCC, MSCC/Line Item, Punchout, MRP and Market Priced contracts, Supplier Website"</formula1>
    </dataValidation>
    <dataValidation allowBlank="1" showInputMessage="1" showErrorMessage="1" prompt="Only change revision date when making a change to the contract (i.e. pricing update, renewal, etc)  If only updating supplier contact information do not change revision date." sqref="E9" xr:uid="{FF8DC9D0-FD21-4E07-A1D0-8BC922239ECD}"/>
  </dataValidations>
  <hyperlinks>
    <hyperlink ref="E16" r:id="rId1" xr:uid="{96F99262-B2EC-476C-ACC6-B6561F2D4263}"/>
  </hyperlinks>
  <pageMargins left="0.25" right="0.25" top="0.75" bottom="0.5" header="0.3" footer="0.3"/>
  <pageSetup scale="67" orientation="landscape" r:id="rId2"/>
  <headerFooter scaleWithDoc="0" alignWithMargins="0">
    <oddHeader>&amp;C&amp;"Arial,Bold"&amp;16Contract Overview&amp;"Arial,Regular"&amp;11
&amp;KFF0000Prior to utilizing this contract, the user should read the contract in its entirety.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8E25-A16A-4D93-A3FB-3887BC26C063}">
  <sheetPr>
    <pageSetUpPr fitToPage="1"/>
  </sheetPr>
  <dimension ref="A1:L995"/>
  <sheetViews>
    <sheetView showGridLines="0" showZeros="0" zoomScale="70" zoomScaleNormal="70" workbookViewId="0"/>
  </sheetViews>
  <sheetFormatPr defaultColWidth="0" defaultRowHeight="15" zeroHeight="1" x14ac:dyDescent="0.25"/>
  <cols>
    <col min="1" max="1" width="18" style="30" customWidth="1"/>
    <col min="2" max="2" width="17.28515625" style="31" customWidth="1"/>
    <col min="3" max="3" width="37.42578125" style="32" customWidth="1"/>
    <col min="4" max="4" width="37.42578125" style="30" customWidth="1"/>
    <col min="5" max="5" width="37.42578125" style="32" customWidth="1"/>
    <col min="6" max="6" width="24" style="30" customWidth="1"/>
    <col min="7" max="7" width="17.7109375" style="33" customWidth="1"/>
    <col min="8" max="8" width="38" style="33" customWidth="1"/>
    <col min="9" max="9" width="50.7109375" style="34" customWidth="1"/>
    <col min="10" max="10" width="1" style="17" customWidth="1"/>
    <col min="11" max="16384" width="0" style="18" hidden="1"/>
  </cols>
  <sheetData>
    <row r="1" spans="1:12" ht="54" x14ac:dyDescent="0.25">
      <c r="A1" s="16" t="s">
        <v>3</v>
      </c>
      <c r="B1" s="16" t="s">
        <v>20</v>
      </c>
      <c r="C1" s="16" t="s">
        <v>21</v>
      </c>
      <c r="D1" s="16" t="s">
        <v>22</v>
      </c>
      <c r="E1" s="16" t="s">
        <v>23</v>
      </c>
      <c r="F1" s="16" t="s">
        <v>24</v>
      </c>
      <c r="G1" s="16" t="s">
        <v>25</v>
      </c>
      <c r="H1" s="16" t="s">
        <v>26</v>
      </c>
      <c r="I1" s="16" t="s">
        <v>27</v>
      </c>
    </row>
    <row r="2" spans="1:12" ht="57" x14ac:dyDescent="0.25">
      <c r="A2" s="19">
        <v>4400025624</v>
      </c>
      <c r="B2" s="19">
        <v>161127</v>
      </c>
      <c r="C2" s="20" t="s">
        <v>28</v>
      </c>
      <c r="D2" s="21"/>
      <c r="E2" s="20" t="s">
        <v>29</v>
      </c>
      <c r="F2" s="22" t="s">
        <v>3066</v>
      </c>
      <c r="G2" s="23" t="s">
        <v>3067</v>
      </c>
      <c r="H2" s="24" t="s">
        <v>30</v>
      </c>
      <c r="I2" s="29" t="s">
        <v>3068</v>
      </c>
      <c r="L2" s="18" t="s">
        <v>31</v>
      </c>
    </row>
    <row r="3" spans="1:12" ht="28.5" x14ac:dyDescent="0.25">
      <c r="A3" s="19">
        <v>4400025621</v>
      </c>
      <c r="B3" s="19">
        <v>163844</v>
      </c>
      <c r="C3" s="20" t="s">
        <v>32</v>
      </c>
      <c r="D3" s="21"/>
      <c r="E3" s="20" t="s">
        <v>33</v>
      </c>
      <c r="F3" s="25" t="s">
        <v>34</v>
      </c>
      <c r="G3" s="26" t="s">
        <v>35</v>
      </c>
      <c r="H3" s="24" t="s">
        <v>36</v>
      </c>
      <c r="I3" s="27" t="s">
        <v>37</v>
      </c>
    </row>
    <row r="4" spans="1:12" ht="28.5" x14ac:dyDescent="0.25">
      <c r="A4" s="19">
        <v>4400025623</v>
      </c>
      <c r="B4" s="19">
        <v>172830</v>
      </c>
      <c r="C4" s="20" t="s">
        <v>38</v>
      </c>
      <c r="D4" s="21"/>
      <c r="E4" s="20" t="s">
        <v>3077</v>
      </c>
      <c r="F4" s="25" t="s">
        <v>3073</v>
      </c>
      <c r="G4" s="26" t="s">
        <v>3075</v>
      </c>
      <c r="H4" s="24" t="s">
        <v>39</v>
      </c>
      <c r="I4" s="15" t="s">
        <v>3074</v>
      </c>
    </row>
    <row r="5" spans="1:12" ht="30" customHeight="1" x14ac:dyDescent="0.25">
      <c r="A5" s="19">
        <v>4400025622</v>
      </c>
      <c r="B5" s="19">
        <v>548947</v>
      </c>
      <c r="C5" s="20" t="s">
        <v>40</v>
      </c>
      <c r="D5" s="28">
        <f>'[1]Supplier Tab'!O13</f>
        <v>0</v>
      </c>
      <c r="E5" s="20" t="s">
        <v>3072</v>
      </c>
      <c r="F5" s="28" t="s">
        <v>41</v>
      </c>
      <c r="G5" s="23" t="s">
        <v>42</v>
      </c>
      <c r="H5" s="26" t="s">
        <v>39</v>
      </c>
      <c r="I5" s="29" t="s">
        <v>43</v>
      </c>
    </row>
    <row r="6" spans="1:12" ht="30" customHeight="1" x14ac:dyDescent="0.25">
      <c r="A6" s="19">
        <f>'[1]Supplier Tab'!C14</f>
        <v>0</v>
      </c>
      <c r="B6" s="19">
        <f>'[1]Supplier Tab'!M14</f>
        <v>0</v>
      </c>
      <c r="C6" s="20">
        <f>'[1]Supplier Tab'!L14</f>
        <v>0</v>
      </c>
      <c r="D6" s="28">
        <f>'[1]Supplier Tab'!O14</f>
        <v>0</v>
      </c>
      <c r="E6" s="20">
        <f>'[1]Supplier Tab'!P14</f>
        <v>0</v>
      </c>
      <c r="F6" s="19">
        <f>'[1]Supplier Tab'!Q14</f>
        <v>0</v>
      </c>
      <c r="G6" s="26">
        <f>'[1]Supplier Tab'!R14</f>
        <v>0</v>
      </c>
      <c r="H6" s="26">
        <f>'[1]Supplier Tab'!S14</f>
        <v>0</v>
      </c>
      <c r="I6" s="19">
        <f>'[1]Supplier Tab'!T14</f>
        <v>0</v>
      </c>
    </row>
    <row r="7" spans="1:12" ht="30" customHeight="1" x14ac:dyDescent="0.25">
      <c r="A7" s="19">
        <f>'[1]Supplier Tab'!C15</f>
        <v>0</v>
      </c>
      <c r="B7" s="19">
        <f>'[1]Supplier Tab'!M15</f>
        <v>0</v>
      </c>
      <c r="C7" s="20">
        <f>'[1]Supplier Tab'!L15</f>
        <v>0</v>
      </c>
      <c r="D7" s="28">
        <f>'[1]Supplier Tab'!O15</f>
        <v>0</v>
      </c>
      <c r="E7" s="20">
        <f>'[1]Supplier Tab'!P15</f>
        <v>0</v>
      </c>
      <c r="F7" s="19">
        <f>'[1]Supplier Tab'!Q15</f>
        <v>0</v>
      </c>
      <c r="G7" s="26">
        <f>'[1]Supplier Tab'!R15</f>
        <v>0</v>
      </c>
      <c r="H7" s="26">
        <f>'[1]Supplier Tab'!S15</f>
        <v>0</v>
      </c>
      <c r="I7" s="19">
        <f>'[1]Supplier Tab'!T15</f>
        <v>0</v>
      </c>
    </row>
    <row r="8" spans="1:12" ht="30" customHeight="1" x14ac:dyDescent="0.25">
      <c r="A8" s="19">
        <f>'[1]Supplier Tab'!C16</f>
        <v>0</v>
      </c>
      <c r="B8" s="19">
        <f>'[1]Supplier Tab'!M16</f>
        <v>0</v>
      </c>
      <c r="C8" s="20">
        <f>'[1]Supplier Tab'!L16</f>
        <v>0</v>
      </c>
      <c r="D8" s="28">
        <f>'[1]Supplier Tab'!O16</f>
        <v>0</v>
      </c>
      <c r="E8" s="20">
        <f>'[1]Supplier Tab'!P16</f>
        <v>0</v>
      </c>
      <c r="F8" s="19">
        <f>'[1]Supplier Tab'!Q16</f>
        <v>0</v>
      </c>
      <c r="G8" s="26">
        <f>'[1]Supplier Tab'!R16</f>
        <v>0</v>
      </c>
      <c r="H8" s="26">
        <f>'[1]Supplier Tab'!S16</f>
        <v>0</v>
      </c>
      <c r="I8" s="19">
        <f>'[1]Supplier Tab'!T16</f>
        <v>0</v>
      </c>
    </row>
    <row r="9" spans="1:12" ht="30" customHeight="1" x14ac:dyDescent="0.25">
      <c r="A9" s="19">
        <f>'[1]Supplier Tab'!C17</f>
        <v>0</v>
      </c>
      <c r="B9" s="19">
        <f>'[1]Supplier Tab'!M17</f>
        <v>0</v>
      </c>
      <c r="C9" s="20">
        <f>'[1]Supplier Tab'!L17</f>
        <v>0</v>
      </c>
      <c r="D9" s="28">
        <f>'[1]Supplier Tab'!O17</f>
        <v>0</v>
      </c>
      <c r="E9" s="20">
        <f>'[1]Supplier Tab'!P17</f>
        <v>0</v>
      </c>
      <c r="F9" s="19">
        <f>'[1]Supplier Tab'!Q17</f>
        <v>0</v>
      </c>
      <c r="G9" s="26">
        <f>'[1]Supplier Tab'!R17</f>
        <v>0</v>
      </c>
      <c r="H9" s="26">
        <f>'[1]Supplier Tab'!S17</f>
        <v>0</v>
      </c>
      <c r="I9" s="19">
        <f>'[1]Supplier Tab'!T17</f>
        <v>0</v>
      </c>
    </row>
    <row r="10" spans="1:12" ht="30" customHeight="1" x14ac:dyDescent="0.25">
      <c r="A10" s="19">
        <f>'[1]Supplier Tab'!C18</f>
        <v>0</v>
      </c>
      <c r="B10" s="19">
        <f>'[1]Supplier Tab'!M18</f>
        <v>0</v>
      </c>
      <c r="C10" s="20">
        <f>'[1]Supplier Tab'!L18</f>
        <v>0</v>
      </c>
      <c r="D10" s="28">
        <f>'[1]Supplier Tab'!O18</f>
        <v>0</v>
      </c>
      <c r="E10" s="20">
        <f>'[1]Supplier Tab'!P18</f>
        <v>0</v>
      </c>
      <c r="F10" s="19">
        <f>'[1]Supplier Tab'!Q18</f>
        <v>0</v>
      </c>
      <c r="G10" s="26">
        <f>'[1]Supplier Tab'!R18</f>
        <v>0</v>
      </c>
      <c r="H10" s="26">
        <f>'[1]Supplier Tab'!S18</f>
        <v>0</v>
      </c>
      <c r="I10" s="19">
        <f>'[1]Supplier Tab'!T18</f>
        <v>0</v>
      </c>
    </row>
    <row r="11" spans="1:12" ht="30" customHeight="1" x14ac:dyDescent="0.25">
      <c r="A11" s="19">
        <f>'[1]Supplier Tab'!C19</f>
        <v>0</v>
      </c>
      <c r="B11" s="19">
        <f>'[1]Supplier Tab'!M19</f>
        <v>0</v>
      </c>
      <c r="C11" s="20">
        <f>'[1]Supplier Tab'!L19</f>
        <v>0</v>
      </c>
      <c r="D11" s="28">
        <f>'[1]Supplier Tab'!O19</f>
        <v>0</v>
      </c>
      <c r="E11" s="20">
        <f>'[1]Supplier Tab'!P19</f>
        <v>0</v>
      </c>
      <c r="F11" s="19">
        <f>'[1]Supplier Tab'!Q19</f>
        <v>0</v>
      </c>
      <c r="G11" s="26">
        <f>'[1]Supplier Tab'!R19</f>
        <v>0</v>
      </c>
      <c r="H11" s="26">
        <f>'[1]Supplier Tab'!S19</f>
        <v>0</v>
      </c>
      <c r="I11" s="19">
        <f>'[1]Supplier Tab'!T19</f>
        <v>0</v>
      </c>
    </row>
    <row r="12" spans="1:12" ht="30" customHeight="1" x14ac:dyDescent="0.25">
      <c r="A12" s="19">
        <f>'[1]Supplier Tab'!C20</f>
        <v>0</v>
      </c>
      <c r="B12" s="19">
        <f>'[1]Supplier Tab'!M20</f>
        <v>0</v>
      </c>
      <c r="C12" s="20">
        <f>'[1]Supplier Tab'!L20</f>
        <v>0</v>
      </c>
      <c r="D12" s="28">
        <f>'[1]Supplier Tab'!O20</f>
        <v>0</v>
      </c>
      <c r="E12" s="20">
        <f>'[1]Supplier Tab'!P20</f>
        <v>0</v>
      </c>
      <c r="F12" s="19">
        <f>'[1]Supplier Tab'!Q20</f>
        <v>0</v>
      </c>
      <c r="G12" s="26">
        <f>'[1]Supplier Tab'!R20</f>
        <v>0</v>
      </c>
      <c r="H12" s="26">
        <f>'[1]Supplier Tab'!S20</f>
        <v>0</v>
      </c>
      <c r="I12" s="19">
        <f>'[1]Supplier Tab'!T20</f>
        <v>0</v>
      </c>
    </row>
    <row r="13" spans="1:12" ht="30" customHeight="1" x14ac:dyDescent="0.25">
      <c r="A13" s="19">
        <f>'[1]Supplier Tab'!C21</f>
        <v>0</v>
      </c>
      <c r="B13" s="19">
        <f>'[1]Supplier Tab'!M21</f>
        <v>0</v>
      </c>
      <c r="C13" s="20">
        <f>'[1]Supplier Tab'!L21</f>
        <v>0</v>
      </c>
      <c r="D13" s="28">
        <f>'[1]Supplier Tab'!O21</f>
        <v>0</v>
      </c>
      <c r="E13" s="20">
        <f>'[1]Supplier Tab'!P21</f>
        <v>0</v>
      </c>
      <c r="F13" s="19">
        <f>'[1]Supplier Tab'!Q21</f>
        <v>0</v>
      </c>
      <c r="G13" s="26">
        <f>'[1]Supplier Tab'!R21</f>
        <v>0</v>
      </c>
      <c r="H13" s="26">
        <f>'[1]Supplier Tab'!S21</f>
        <v>0</v>
      </c>
      <c r="I13" s="19">
        <f>'[1]Supplier Tab'!T21</f>
        <v>0</v>
      </c>
    </row>
    <row r="14" spans="1:12" ht="30" customHeight="1" x14ac:dyDescent="0.25">
      <c r="A14" s="19">
        <f>'[1]Supplier Tab'!C22</f>
        <v>0</v>
      </c>
      <c r="B14" s="19">
        <f>'[1]Supplier Tab'!M22</f>
        <v>0</v>
      </c>
      <c r="C14" s="20">
        <f>'[1]Supplier Tab'!L22</f>
        <v>0</v>
      </c>
      <c r="D14" s="28">
        <f>'[1]Supplier Tab'!O22</f>
        <v>0</v>
      </c>
      <c r="E14" s="20">
        <f>'[1]Supplier Tab'!P22</f>
        <v>0</v>
      </c>
      <c r="F14" s="19">
        <f>'[1]Supplier Tab'!Q22</f>
        <v>0</v>
      </c>
      <c r="G14" s="26">
        <f>'[1]Supplier Tab'!R22</f>
        <v>0</v>
      </c>
      <c r="H14" s="26">
        <f>'[1]Supplier Tab'!S22</f>
        <v>0</v>
      </c>
      <c r="I14" s="19">
        <f>'[1]Supplier Tab'!T22</f>
        <v>0</v>
      </c>
    </row>
    <row r="15" spans="1:12" ht="30" customHeight="1" x14ac:dyDescent="0.25">
      <c r="A15" s="19">
        <f>'[1]Supplier Tab'!C23</f>
        <v>0</v>
      </c>
      <c r="B15" s="19">
        <f>'[1]Supplier Tab'!M23</f>
        <v>0</v>
      </c>
      <c r="C15" s="20">
        <f>'[1]Supplier Tab'!L23</f>
        <v>0</v>
      </c>
      <c r="D15" s="28">
        <f>'[1]Supplier Tab'!O23</f>
        <v>0</v>
      </c>
      <c r="E15" s="20">
        <f>'[1]Supplier Tab'!P23</f>
        <v>0</v>
      </c>
      <c r="F15" s="19">
        <f>'[1]Supplier Tab'!Q23</f>
        <v>0</v>
      </c>
      <c r="G15" s="26">
        <f>'[1]Supplier Tab'!R23</f>
        <v>0</v>
      </c>
      <c r="H15" s="26">
        <f>'[1]Supplier Tab'!S23</f>
        <v>0</v>
      </c>
      <c r="I15" s="19">
        <f>'[1]Supplier Tab'!T23</f>
        <v>0</v>
      </c>
    </row>
    <row r="16" spans="1:12" ht="30" customHeight="1" x14ac:dyDescent="0.25">
      <c r="A16" s="19">
        <f>'[1]Supplier Tab'!C24</f>
        <v>0</v>
      </c>
      <c r="B16" s="19">
        <f>'[1]Supplier Tab'!M24</f>
        <v>0</v>
      </c>
      <c r="C16" s="20">
        <f>'[1]Supplier Tab'!L24</f>
        <v>0</v>
      </c>
      <c r="D16" s="28">
        <f>'[1]Supplier Tab'!O24</f>
        <v>0</v>
      </c>
      <c r="E16" s="20">
        <f>'[1]Supplier Tab'!P24</f>
        <v>0</v>
      </c>
      <c r="F16" s="19">
        <f>'[1]Supplier Tab'!Q24</f>
        <v>0</v>
      </c>
      <c r="G16" s="26">
        <f>'[1]Supplier Tab'!R24</f>
        <v>0</v>
      </c>
      <c r="H16" s="26">
        <f>'[1]Supplier Tab'!S24</f>
        <v>0</v>
      </c>
      <c r="I16" s="19">
        <f>'[1]Supplier Tab'!T24</f>
        <v>0</v>
      </c>
    </row>
    <row r="17" spans="1:9" ht="30" customHeight="1" x14ac:dyDescent="0.25">
      <c r="A17" s="19">
        <f>'[1]Supplier Tab'!C25</f>
        <v>0</v>
      </c>
      <c r="B17" s="19">
        <f>'[1]Supplier Tab'!M25</f>
        <v>0</v>
      </c>
      <c r="C17" s="20">
        <f>'[1]Supplier Tab'!L25</f>
        <v>0</v>
      </c>
      <c r="D17" s="28">
        <f>'[1]Supplier Tab'!O25</f>
        <v>0</v>
      </c>
      <c r="E17" s="20">
        <f>'[1]Supplier Tab'!P25</f>
        <v>0</v>
      </c>
      <c r="F17" s="19">
        <f>'[1]Supplier Tab'!Q25</f>
        <v>0</v>
      </c>
      <c r="G17" s="26">
        <f>'[1]Supplier Tab'!R25</f>
        <v>0</v>
      </c>
      <c r="H17" s="26">
        <f>'[1]Supplier Tab'!S25</f>
        <v>0</v>
      </c>
      <c r="I17" s="19">
        <f>'[1]Supplier Tab'!T25</f>
        <v>0</v>
      </c>
    </row>
    <row r="18" spans="1:9" ht="30" customHeight="1" x14ac:dyDescent="0.25">
      <c r="A18" s="19">
        <f>'[1]Supplier Tab'!C26</f>
        <v>0</v>
      </c>
      <c r="B18" s="19">
        <f>'[1]Supplier Tab'!M26</f>
        <v>0</v>
      </c>
      <c r="C18" s="20">
        <f>'[1]Supplier Tab'!L26</f>
        <v>0</v>
      </c>
      <c r="D18" s="28">
        <f>'[1]Supplier Tab'!O26</f>
        <v>0</v>
      </c>
      <c r="E18" s="20">
        <f>'[1]Supplier Tab'!P26</f>
        <v>0</v>
      </c>
      <c r="F18" s="19">
        <f>'[1]Supplier Tab'!Q26</f>
        <v>0</v>
      </c>
      <c r="G18" s="26">
        <f>'[1]Supplier Tab'!R26</f>
        <v>0</v>
      </c>
      <c r="H18" s="26">
        <f>'[1]Supplier Tab'!S26</f>
        <v>0</v>
      </c>
      <c r="I18" s="19">
        <f>'[1]Supplier Tab'!T26</f>
        <v>0</v>
      </c>
    </row>
    <row r="19" spans="1:9" ht="30" customHeight="1" x14ac:dyDescent="0.25">
      <c r="A19" s="19">
        <f>'[1]Supplier Tab'!C27</f>
        <v>0</v>
      </c>
      <c r="B19" s="19">
        <f>'[1]Supplier Tab'!M27</f>
        <v>0</v>
      </c>
      <c r="C19" s="20">
        <f>'[1]Supplier Tab'!L27</f>
        <v>0</v>
      </c>
      <c r="D19" s="28">
        <f>'[1]Supplier Tab'!O27</f>
        <v>0</v>
      </c>
      <c r="E19" s="20">
        <f>'[1]Supplier Tab'!P27</f>
        <v>0</v>
      </c>
      <c r="F19" s="19">
        <f>'[1]Supplier Tab'!Q27</f>
        <v>0</v>
      </c>
      <c r="G19" s="26">
        <f>'[1]Supplier Tab'!R27</f>
        <v>0</v>
      </c>
      <c r="H19" s="26">
        <f>'[1]Supplier Tab'!S27</f>
        <v>0</v>
      </c>
      <c r="I19" s="19">
        <f>'[1]Supplier Tab'!T27</f>
        <v>0</v>
      </c>
    </row>
    <row r="20" spans="1:9" ht="30" customHeight="1" x14ac:dyDescent="0.25">
      <c r="A20" s="19">
        <f>'[1]Supplier Tab'!C28</f>
        <v>0</v>
      </c>
      <c r="B20" s="19">
        <f>'[1]Supplier Tab'!M28</f>
        <v>0</v>
      </c>
      <c r="C20" s="20">
        <f>'[1]Supplier Tab'!L28</f>
        <v>0</v>
      </c>
      <c r="D20" s="28">
        <f>'[1]Supplier Tab'!O28</f>
        <v>0</v>
      </c>
      <c r="E20" s="20">
        <f>'[1]Supplier Tab'!P28</f>
        <v>0</v>
      </c>
      <c r="F20" s="19">
        <f>'[1]Supplier Tab'!Q28</f>
        <v>0</v>
      </c>
      <c r="G20" s="26">
        <f>'[1]Supplier Tab'!R28</f>
        <v>0</v>
      </c>
      <c r="H20" s="26">
        <f>'[1]Supplier Tab'!S28</f>
        <v>0</v>
      </c>
      <c r="I20" s="19">
        <f>'[1]Supplier Tab'!T28</f>
        <v>0</v>
      </c>
    </row>
    <row r="21" spans="1:9" ht="30" customHeight="1" x14ac:dyDescent="0.25">
      <c r="A21" s="19">
        <f>'[1]Supplier Tab'!C29</f>
        <v>0</v>
      </c>
      <c r="B21" s="19">
        <f>'[1]Supplier Tab'!M29</f>
        <v>0</v>
      </c>
      <c r="C21" s="20">
        <f>'[1]Supplier Tab'!L29</f>
        <v>0</v>
      </c>
      <c r="D21" s="28">
        <f>'[1]Supplier Tab'!O29</f>
        <v>0</v>
      </c>
      <c r="E21" s="20">
        <f>'[1]Supplier Tab'!P29</f>
        <v>0</v>
      </c>
      <c r="F21" s="19">
        <f>'[1]Supplier Tab'!Q29</f>
        <v>0</v>
      </c>
      <c r="G21" s="26">
        <f>'[1]Supplier Tab'!R29</f>
        <v>0</v>
      </c>
      <c r="H21" s="26">
        <f>'[1]Supplier Tab'!S29</f>
        <v>0</v>
      </c>
      <c r="I21" s="19">
        <f>'[1]Supplier Tab'!T29</f>
        <v>0</v>
      </c>
    </row>
    <row r="22" spans="1:9" ht="30" customHeight="1" x14ac:dyDescent="0.25">
      <c r="A22" s="19">
        <f>'[1]Supplier Tab'!C30</f>
        <v>0</v>
      </c>
      <c r="B22" s="19">
        <f>'[1]Supplier Tab'!M30</f>
        <v>0</v>
      </c>
      <c r="C22" s="20">
        <f>'[1]Supplier Tab'!L30</f>
        <v>0</v>
      </c>
      <c r="D22" s="28">
        <f>'[1]Supplier Tab'!O30</f>
        <v>0</v>
      </c>
      <c r="E22" s="20">
        <f>'[1]Supplier Tab'!P30</f>
        <v>0</v>
      </c>
      <c r="F22" s="19">
        <f>'[1]Supplier Tab'!Q30</f>
        <v>0</v>
      </c>
      <c r="G22" s="26">
        <f>'[1]Supplier Tab'!R30</f>
        <v>0</v>
      </c>
      <c r="H22" s="26">
        <f>'[1]Supplier Tab'!S30</f>
        <v>0</v>
      </c>
      <c r="I22" s="19">
        <f>'[1]Supplier Tab'!T30</f>
        <v>0</v>
      </c>
    </row>
    <row r="23" spans="1:9" ht="30" customHeight="1" x14ac:dyDescent="0.25">
      <c r="A23" s="19">
        <f>'[1]Supplier Tab'!C31</f>
        <v>0</v>
      </c>
      <c r="B23" s="19">
        <f>'[1]Supplier Tab'!M31</f>
        <v>0</v>
      </c>
      <c r="C23" s="20">
        <f>'[1]Supplier Tab'!L31</f>
        <v>0</v>
      </c>
      <c r="D23" s="28">
        <f>'[1]Supplier Tab'!O31</f>
        <v>0</v>
      </c>
      <c r="E23" s="20">
        <f>'[1]Supplier Tab'!P31</f>
        <v>0</v>
      </c>
      <c r="F23" s="19">
        <f>'[1]Supplier Tab'!Q31</f>
        <v>0</v>
      </c>
      <c r="G23" s="26">
        <f>'[1]Supplier Tab'!R31</f>
        <v>0</v>
      </c>
      <c r="H23" s="26">
        <f>'[1]Supplier Tab'!S31</f>
        <v>0</v>
      </c>
      <c r="I23" s="19">
        <f>'[1]Supplier Tab'!T31</f>
        <v>0</v>
      </c>
    </row>
    <row r="24" spans="1:9" ht="30" customHeight="1" x14ac:dyDescent="0.25">
      <c r="A24" s="19">
        <f>'[1]Supplier Tab'!C32</f>
        <v>0</v>
      </c>
      <c r="B24" s="19">
        <f>'[1]Supplier Tab'!M32</f>
        <v>0</v>
      </c>
      <c r="C24" s="20">
        <f>'[1]Supplier Tab'!L32</f>
        <v>0</v>
      </c>
      <c r="D24" s="28">
        <f>'[1]Supplier Tab'!O32</f>
        <v>0</v>
      </c>
      <c r="E24" s="20">
        <f>'[1]Supplier Tab'!P32</f>
        <v>0</v>
      </c>
      <c r="F24" s="19">
        <f>'[1]Supplier Tab'!Q32</f>
        <v>0</v>
      </c>
      <c r="G24" s="26">
        <f>'[1]Supplier Tab'!R32</f>
        <v>0</v>
      </c>
      <c r="H24" s="26">
        <f>'[1]Supplier Tab'!S32</f>
        <v>0</v>
      </c>
      <c r="I24" s="19">
        <f>'[1]Supplier Tab'!T32</f>
        <v>0</v>
      </c>
    </row>
    <row r="25" spans="1:9" ht="30" customHeight="1" x14ac:dyDescent="0.25">
      <c r="A25" s="19">
        <f>'[1]Supplier Tab'!C33</f>
        <v>0</v>
      </c>
      <c r="B25" s="19">
        <f>'[1]Supplier Tab'!M33</f>
        <v>0</v>
      </c>
      <c r="C25" s="20">
        <f>'[1]Supplier Tab'!L33</f>
        <v>0</v>
      </c>
      <c r="D25" s="28">
        <f>'[1]Supplier Tab'!O33</f>
        <v>0</v>
      </c>
      <c r="E25" s="20">
        <f>'[1]Supplier Tab'!P33</f>
        <v>0</v>
      </c>
      <c r="F25" s="19">
        <f>'[1]Supplier Tab'!Q33</f>
        <v>0</v>
      </c>
      <c r="G25" s="26">
        <f>'[1]Supplier Tab'!R33</f>
        <v>0</v>
      </c>
      <c r="H25" s="26">
        <f>'[1]Supplier Tab'!S33</f>
        <v>0</v>
      </c>
      <c r="I25" s="19">
        <f>'[1]Supplier Tab'!T33</f>
        <v>0</v>
      </c>
    </row>
    <row r="26" spans="1:9" ht="30" customHeight="1" x14ac:dyDescent="0.25">
      <c r="A26" s="19">
        <f>'[1]Supplier Tab'!C34</f>
        <v>0</v>
      </c>
      <c r="B26" s="19">
        <f>'[1]Supplier Tab'!M34</f>
        <v>0</v>
      </c>
      <c r="C26" s="20">
        <f>'[1]Supplier Tab'!L34</f>
        <v>0</v>
      </c>
      <c r="D26" s="28">
        <f>'[1]Supplier Tab'!O34</f>
        <v>0</v>
      </c>
      <c r="E26" s="20">
        <f>'[1]Supplier Tab'!P34</f>
        <v>0</v>
      </c>
      <c r="F26" s="19">
        <f>'[1]Supplier Tab'!Q34</f>
        <v>0</v>
      </c>
      <c r="G26" s="26">
        <f>'[1]Supplier Tab'!R34</f>
        <v>0</v>
      </c>
      <c r="H26" s="26">
        <f>'[1]Supplier Tab'!S34</f>
        <v>0</v>
      </c>
      <c r="I26" s="19">
        <f>'[1]Supplier Tab'!T34</f>
        <v>0</v>
      </c>
    </row>
    <row r="27" spans="1:9" ht="30" customHeight="1" x14ac:dyDescent="0.25">
      <c r="A27" s="19">
        <f>'[1]Supplier Tab'!C35</f>
        <v>0</v>
      </c>
      <c r="B27" s="19">
        <f>'[1]Supplier Tab'!M35</f>
        <v>0</v>
      </c>
      <c r="C27" s="20">
        <f>'[1]Supplier Tab'!L35</f>
        <v>0</v>
      </c>
      <c r="D27" s="28">
        <f>'[1]Supplier Tab'!O35</f>
        <v>0</v>
      </c>
      <c r="E27" s="20">
        <f>'[1]Supplier Tab'!P35</f>
        <v>0</v>
      </c>
      <c r="F27" s="19">
        <f>'[1]Supplier Tab'!Q35</f>
        <v>0</v>
      </c>
      <c r="G27" s="26">
        <f>'[1]Supplier Tab'!R35</f>
        <v>0</v>
      </c>
      <c r="H27" s="26">
        <f>'[1]Supplier Tab'!S35</f>
        <v>0</v>
      </c>
      <c r="I27" s="19">
        <f>'[1]Supplier Tab'!T35</f>
        <v>0</v>
      </c>
    </row>
    <row r="28" spans="1:9" ht="30" customHeight="1" x14ac:dyDescent="0.25">
      <c r="A28" s="19">
        <f>'[1]Supplier Tab'!C36</f>
        <v>0</v>
      </c>
      <c r="B28" s="19">
        <f>'[1]Supplier Tab'!M36</f>
        <v>0</v>
      </c>
      <c r="C28" s="20">
        <f>'[1]Supplier Tab'!L36</f>
        <v>0</v>
      </c>
      <c r="D28" s="28">
        <f>'[1]Supplier Tab'!O36</f>
        <v>0</v>
      </c>
      <c r="E28" s="20">
        <f>'[1]Supplier Tab'!P36</f>
        <v>0</v>
      </c>
      <c r="F28" s="19">
        <f>'[1]Supplier Tab'!Q36</f>
        <v>0</v>
      </c>
      <c r="G28" s="26">
        <f>'[1]Supplier Tab'!R36</f>
        <v>0</v>
      </c>
      <c r="H28" s="26">
        <f>'[1]Supplier Tab'!S36</f>
        <v>0</v>
      </c>
      <c r="I28" s="19">
        <f>'[1]Supplier Tab'!T36</f>
        <v>0</v>
      </c>
    </row>
    <row r="29" spans="1:9" ht="30" customHeight="1" x14ac:dyDescent="0.25">
      <c r="A29" s="19">
        <f>'[1]Supplier Tab'!C37</f>
        <v>0</v>
      </c>
      <c r="B29" s="19">
        <f>'[1]Supplier Tab'!M37</f>
        <v>0</v>
      </c>
      <c r="C29" s="20">
        <f>'[1]Supplier Tab'!L37</f>
        <v>0</v>
      </c>
      <c r="D29" s="28">
        <f>'[1]Supplier Tab'!O37</f>
        <v>0</v>
      </c>
      <c r="E29" s="20">
        <f>'[1]Supplier Tab'!P37</f>
        <v>0</v>
      </c>
      <c r="F29" s="19">
        <f>'[1]Supplier Tab'!Q37</f>
        <v>0</v>
      </c>
      <c r="G29" s="26">
        <f>'[1]Supplier Tab'!R37</f>
        <v>0</v>
      </c>
      <c r="H29" s="26">
        <f>'[1]Supplier Tab'!S37</f>
        <v>0</v>
      </c>
      <c r="I29" s="19">
        <f>'[1]Supplier Tab'!T37</f>
        <v>0</v>
      </c>
    </row>
    <row r="30" spans="1:9" ht="30" customHeight="1" x14ac:dyDescent="0.25">
      <c r="A30" s="19">
        <f>'[1]Supplier Tab'!C38</f>
        <v>0</v>
      </c>
      <c r="B30" s="19">
        <f>'[1]Supplier Tab'!M38</f>
        <v>0</v>
      </c>
      <c r="C30" s="20">
        <f>'[1]Supplier Tab'!L38</f>
        <v>0</v>
      </c>
      <c r="D30" s="28">
        <f>'[1]Supplier Tab'!O38</f>
        <v>0</v>
      </c>
      <c r="E30" s="20">
        <f>'[1]Supplier Tab'!P38</f>
        <v>0</v>
      </c>
      <c r="F30" s="19">
        <f>'[1]Supplier Tab'!Q38</f>
        <v>0</v>
      </c>
      <c r="G30" s="26">
        <f>'[1]Supplier Tab'!R38</f>
        <v>0</v>
      </c>
      <c r="H30" s="26">
        <f>'[1]Supplier Tab'!S38</f>
        <v>0</v>
      </c>
      <c r="I30" s="19">
        <f>'[1]Supplier Tab'!T38</f>
        <v>0</v>
      </c>
    </row>
    <row r="31" spans="1:9" ht="30" customHeight="1" x14ac:dyDescent="0.25">
      <c r="A31" s="19">
        <f>'[1]Supplier Tab'!C39</f>
        <v>0</v>
      </c>
      <c r="B31" s="19">
        <f>'[1]Supplier Tab'!M39</f>
        <v>0</v>
      </c>
      <c r="C31" s="20">
        <f>'[1]Supplier Tab'!L39</f>
        <v>0</v>
      </c>
      <c r="D31" s="28">
        <f>'[1]Supplier Tab'!O39</f>
        <v>0</v>
      </c>
      <c r="E31" s="20">
        <f>'[1]Supplier Tab'!P39</f>
        <v>0</v>
      </c>
      <c r="F31" s="19">
        <f>'[1]Supplier Tab'!Q39</f>
        <v>0</v>
      </c>
      <c r="G31" s="26">
        <f>'[1]Supplier Tab'!R39</f>
        <v>0</v>
      </c>
      <c r="H31" s="26">
        <f>'[1]Supplier Tab'!S39</f>
        <v>0</v>
      </c>
      <c r="I31" s="19">
        <f>'[1]Supplier Tab'!T39</f>
        <v>0</v>
      </c>
    </row>
    <row r="32" spans="1:9" ht="30" customHeight="1" x14ac:dyDescent="0.25">
      <c r="A32" s="19">
        <f>'[1]Supplier Tab'!C40</f>
        <v>0</v>
      </c>
      <c r="B32" s="19">
        <f>'[1]Supplier Tab'!M40</f>
        <v>0</v>
      </c>
      <c r="C32" s="20">
        <f>'[1]Supplier Tab'!L40</f>
        <v>0</v>
      </c>
      <c r="D32" s="28">
        <f>'[1]Supplier Tab'!O40</f>
        <v>0</v>
      </c>
      <c r="E32" s="20">
        <f>'[1]Supplier Tab'!P40</f>
        <v>0</v>
      </c>
      <c r="F32" s="19">
        <f>'[1]Supplier Tab'!Q40</f>
        <v>0</v>
      </c>
      <c r="G32" s="26">
        <f>'[1]Supplier Tab'!R40</f>
        <v>0</v>
      </c>
      <c r="H32" s="26">
        <f>'[1]Supplier Tab'!S40</f>
        <v>0</v>
      </c>
      <c r="I32" s="19">
        <f>'[1]Supplier Tab'!T40</f>
        <v>0</v>
      </c>
    </row>
    <row r="33" spans="1:9" ht="30" customHeight="1" x14ac:dyDescent="0.25">
      <c r="A33" s="19">
        <f>'[1]Supplier Tab'!C41</f>
        <v>0</v>
      </c>
      <c r="B33" s="19">
        <f>'[1]Supplier Tab'!M41</f>
        <v>0</v>
      </c>
      <c r="C33" s="20">
        <f>'[1]Supplier Tab'!L41</f>
        <v>0</v>
      </c>
      <c r="D33" s="28">
        <f>'[1]Supplier Tab'!O41</f>
        <v>0</v>
      </c>
      <c r="E33" s="20">
        <f>'[1]Supplier Tab'!P41</f>
        <v>0</v>
      </c>
      <c r="F33" s="19">
        <f>'[1]Supplier Tab'!Q41</f>
        <v>0</v>
      </c>
      <c r="G33" s="26">
        <f>'[1]Supplier Tab'!R41</f>
        <v>0</v>
      </c>
      <c r="H33" s="26">
        <f>'[1]Supplier Tab'!S41</f>
        <v>0</v>
      </c>
      <c r="I33" s="19">
        <f>'[1]Supplier Tab'!T41</f>
        <v>0</v>
      </c>
    </row>
    <row r="34" spans="1:9" ht="30" customHeight="1" x14ac:dyDescent="0.25">
      <c r="A34" s="19">
        <f>'[1]Supplier Tab'!C42</f>
        <v>0</v>
      </c>
      <c r="B34" s="19">
        <f>'[1]Supplier Tab'!M42</f>
        <v>0</v>
      </c>
      <c r="C34" s="20">
        <f>'[1]Supplier Tab'!L42</f>
        <v>0</v>
      </c>
      <c r="D34" s="28">
        <f>'[1]Supplier Tab'!O42</f>
        <v>0</v>
      </c>
      <c r="E34" s="20">
        <f>'[1]Supplier Tab'!P42</f>
        <v>0</v>
      </c>
      <c r="F34" s="19">
        <f>'[1]Supplier Tab'!Q42</f>
        <v>0</v>
      </c>
      <c r="G34" s="26">
        <f>'[1]Supplier Tab'!R42</f>
        <v>0</v>
      </c>
      <c r="H34" s="26">
        <f>'[1]Supplier Tab'!S42</f>
        <v>0</v>
      </c>
      <c r="I34" s="19">
        <f>'[1]Supplier Tab'!T42</f>
        <v>0</v>
      </c>
    </row>
    <row r="35" spans="1:9" ht="30" customHeight="1" x14ac:dyDescent="0.25">
      <c r="A35" s="19">
        <f>'[1]Supplier Tab'!C43</f>
        <v>0</v>
      </c>
      <c r="B35" s="19">
        <f>'[1]Supplier Tab'!M43</f>
        <v>0</v>
      </c>
      <c r="C35" s="20">
        <f>'[1]Supplier Tab'!L43</f>
        <v>0</v>
      </c>
      <c r="D35" s="28">
        <f>'[1]Supplier Tab'!O43</f>
        <v>0</v>
      </c>
      <c r="E35" s="20">
        <f>'[1]Supplier Tab'!P43</f>
        <v>0</v>
      </c>
      <c r="F35" s="19">
        <f>'[1]Supplier Tab'!Q43</f>
        <v>0</v>
      </c>
      <c r="G35" s="26">
        <f>'[1]Supplier Tab'!R43</f>
        <v>0</v>
      </c>
      <c r="H35" s="26">
        <f>'[1]Supplier Tab'!S43</f>
        <v>0</v>
      </c>
      <c r="I35" s="19">
        <f>'[1]Supplier Tab'!T43</f>
        <v>0</v>
      </c>
    </row>
    <row r="36" spans="1:9" ht="30" customHeight="1" x14ac:dyDescent="0.25">
      <c r="A36" s="19">
        <f>'[1]Supplier Tab'!C44</f>
        <v>0</v>
      </c>
      <c r="B36" s="19">
        <f>'[1]Supplier Tab'!M44</f>
        <v>0</v>
      </c>
      <c r="C36" s="20">
        <f>'[1]Supplier Tab'!L44</f>
        <v>0</v>
      </c>
      <c r="D36" s="28">
        <f>'[1]Supplier Tab'!O44</f>
        <v>0</v>
      </c>
      <c r="E36" s="20">
        <f>'[1]Supplier Tab'!P44</f>
        <v>0</v>
      </c>
      <c r="F36" s="19">
        <f>'[1]Supplier Tab'!Q44</f>
        <v>0</v>
      </c>
      <c r="G36" s="26">
        <f>'[1]Supplier Tab'!R44</f>
        <v>0</v>
      </c>
      <c r="H36" s="26">
        <f>'[1]Supplier Tab'!S44</f>
        <v>0</v>
      </c>
      <c r="I36" s="19">
        <f>'[1]Supplier Tab'!T44</f>
        <v>0</v>
      </c>
    </row>
    <row r="37" spans="1:9" ht="30" customHeight="1" x14ac:dyDescent="0.25">
      <c r="A37" s="19">
        <f>'[1]Supplier Tab'!C45</f>
        <v>0</v>
      </c>
      <c r="B37" s="19">
        <f>'[1]Supplier Tab'!M45</f>
        <v>0</v>
      </c>
      <c r="C37" s="20">
        <f>'[1]Supplier Tab'!L45</f>
        <v>0</v>
      </c>
      <c r="D37" s="28">
        <f>'[1]Supplier Tab'!O45</f>
        <v>0</v>
      </c>
      <c r="E37" s="20">
        <f>'[1]Supplier Tab'!P45</f>
        <v>0</v>
      </c>
      <c r="F37" s="19">
        <f>'[1]Supplier Tab'!Q45</f>
        <v>0</v>
      </c>
      <c r="G37" s="26">
        <f>'[1]Supplier Tab'!R45</f>
        <v>0</v>
      </c>
      <c r="H37" s="26">
        <f>'[1]Supplier Tab'!S45</f>
        <v>0</v>
      </c>
      <c r="I37" s="19">
        <f>'[1]Supplier Tab'!T45</f>
        <v>0</v>
      </c>
    </row>
    <row r="38" spans="1:9" ht="30" customHeight="1" x14ac:dyDescent="0.25">
      <c r="A38" s="19">
        <f>'[1]Supplier Tab'!C46</f>
        <v>0</v>
      </c>
      <c r="B38" s="19">
        <f>'[1]Supplier Tab'!M46</f>
        <v>0</v>
      </c>
      <c r="C38" s="20">
        <f>'[1]Supplier Tab'!L46</f>
        <v>0</v>
      </c>
      <c r="D38" s="28">
        <f>'[1]Supplier Tab'!O46</f>
        <v>0</v>
      </c>
      <c r="E38" s="20">
        <f>'[1]Supplier Tab'!P46</f>
        <v>0</v>
      </c>
      <c r="F38" s="19">
        <f>'[1]Supplier Tab'!Q46</f>
        <v>0</v>
      </c>
      <c r="G38" s="26">
        <f>'[1]Supplier Tab'!R46</f>
        <v>0</v>
      </c>
      <c r="H38" s="26">
        <f>'[1]Supplier Tab'!S46</f>
        <v>0</v>
      </c>
      <c r="I38" s="19">
        <f>'[1]Supplier Tab'!T46</f>
        <v>0</v>
      </c>
    </row>
    <row r="39" spans="1:9" ht="30" customHeight="1" x14ac:dyDescent="0.25">
      <c r="A39" s="19">
        <f>'[1]Supplier Tab'!C47</f>
        <v>0</v>
      </c>
      <c r="B39" s="19">
        <f>'[1]Supplier Tab'!M47</f>
        <v>0</v>
      </c>
      <c r="C39" s="20">
        <f>'[1]Supplier Tab'!L47</f>
        <v>0</v>
      </c>
      <c r="D39" s="28">
        <f>'[1]Supplier Tab'!O47</f>
        <v>0</v>
      </c>
      <c r="E39" s="20">
        <f>'[1]Supplier Tab'!P47</f>
        <v>0</v>
      </c>
      <c r="F39" s="19">
        <f>'[1]Supplier Tab'!Q47</f>
        <v>0</v>
      </c>
      <c r="G39" s="26">
        <f>'[1]Supplier Tab'!R47</f>
        <v>0</v>
      </c>
      <c r="H39" s="26">
        <f>'[1]Supplier Tab'!S47</f>
        <v>0</v>
      </c>
      <c r="I39" s="19">
        <f>'[1]Supplier Tab'!T47</f>
        <v>0</v>
      </c>
    </row>
    <row r="40" spans="1:9" ht="30" customHeight="1" x14ac:dyDescent="0.25">
      <c r="A40" s="19">
        <f>'[1]Supplier Tab'!C48</f>
        <v>0</v>
      </c>
      <c r="B40" s="19">
        <f>'[1]Supplier Tab'!M48</f>
        <v>0</v>
      </c>
      <c r="C40" s="20">
        <f>'[1]Supplier Tab'!L48</f>
        <v>0</v>
      </c>
      <c r="D40" s="28">
        <f>'[1]Supplier Tab'!O48</f>
        <v>0</v>
      </c>
      <c r="E40" s="20">
        <f>'[1]Supplier Tab'!P48</f>
        <v>0</v>
      </c>
      <c r="F40" s="19">
        <f>'[1]Supplier Tab'!Q48</f>
        <v>0</v>
      </c>
      <c r="G40" s="26">
        <f>'[1]Supplier Tab'!R48</f>
        <v>0</v>
      </c>
      <c r="H40" s="26">
        <f>'[1]Supplier Tab'!S48</f>
        <v>0</v>
      </c>
      <c r="I40" s="19">
        <f>'[1]Supplier Tab'!T48</f>
        <v>0</v>
      </c>
    </row>
    <row r="41" spans="1:9" ht="30" customHeight="1" x14ac:dyDescent="0.25">
      <c r="A41" s="19">
        <f>'[1]Supplier Tab'!C49</f>
        <v>0</v>
      </c>
      <c r="B41" s="19">
        <f>'[1]Supplier Tab'!M49</f>
        <v>0</v>
      </c>
      <c r="C41" s="20">
        <f>'[1]Supplier Tab'!L49</f>
        <v>0</v>
      </c>
      <c r="D41" s="28">
        <f>'[1]Supplier Tab'!O49</f>
        <v>0</v>
      </c>
      <c r="E41" s="20">
        <f>'[1]Supplier Tab'!P49</f>
        <v>0</v>
      </c>
      <c r="F41" s="19">
        <f>'[1]Supplier Tab'!Q49</f>
        <v>0</v>
      </c>
      <c r="G41" s="26">
        <f>'[1]Supplier Tab'!R49</f>
        <v>0</v>
      </c>
      <c r="H41" s="26">
        <f>'[1]Supplier Tab'!S49</f>
        <v>0</v>
      </c>
      <c r="I41" s="19">
        <f>'[1]Supplier Tab'!T49</f>
        <v>0</v>
      </c>
    </row>
    <row r="42" spans="1:9" ht="30" customHeight="1" x14ac:dyDescent="0.25">
      <c r="A42" s="19">
        <f>'[1]Supplier Tab'!C50</f>
        <v>0</v>
      </c>
      <c r="B42" s="19">
        <f>'[1]Supplier Tab'!M50</f>
        <v>0</v>
      </c>
      <c r="C42" s="20">
        <f>'[1]Supplier Tab'!L50</f>
        <v>0</v>
      </c>
      <c r="D42" s="28">
        <f>'[1]Supplier Tab'!O50</f>
        <v>0</v>
      </c>
      <c r="E42" s="20">
        <f>'[1]Supplier Tab'!P50</f>
        <v>0</v>
      </c>
      <c r="F42" s="19">
        <f>'[1]Supplier Tab'!Q50</f>
        <v>0</v>
      </c>
      <c r="G42" s="26">
        <f>'[1]Supplier Tab'!R50</f>
        <v>0</v>
      </c>
      <c r="H42" s="26">
        <f>'[1]Supplier Tab'!S50</f>
        <v>0</v>
      </c>
      <c r="I42" s="19">
        <f>'[1]Supplier Tab'!T50</f>
        <v>0</v>
      </c>
    </row>
    <row r="43" spans="1:9" ht="30" customHeight="1" x14ac:dyDescent="0.25">
      <c r="A43" s="19">
        <f>'[1]Supplier Tab'!C51</f>
        <v>0</v>
      </c>
      <c r="B43" s="19">
        <f>'[1]Supplier Tab'!M51</f>
        <v>0</v>
      </c>
      <c r="C43" s="20">
        <f>'[1]Supplier Tab'!L51</f>
        <v>0</v>
      </c>
      <c r="D43" s="28">
        <f>'[1]Supplier Tab'!O51</f>
        <v>0</v>
      </c>
      <c r="E43" s="20">
        <f>'[1]Supplier Tab'!P51</f>
        <v>0</v>
      </c>
      <c r="F43" s="19">
        <f>'[1]Supplier Tab'!Q51</f>
        <v>0</v>
      </c>
      <c r="G43" s="26">
        <f>'[1]Supplier Tab'!R51</f>
        <v>0</v>
      </c>
      <c r="H43" s="26">
        <f>'[1]Supplier Tab'!S51</f>
        <v>0</v>
      </c>
      <c r="I43" s="19">
        <f>'[1]Supplier Tab'!T51</f>
        <v>0</v>
      </c>
    </row>
    <row r="44" spans="1:9" ht="30" customHeight="1" x14ac:dyDescent="0.25">
      <c r="A44" s="19">
        <f>'[1]Supplier Tab'!C52</f>
        <v>0</v>
      </c>
      <c r="B44" s="19">
        <f>'[1]Supplier Tab'!M52</f>
        <v>0</v>
      </c>
      <c r="C44" s="20">
        <f>'[1]Supplier Tab'!L52</f>
        <v>0</v>
      </c>
      <c r="D44" s="28">
        <f>'[1]Supplier Tab'!O52</f>
        <v>0</v>
      </c>
      <c r="E44" s="20">
        <f>'[1]Supplier Tab'!P52</f>
        <v>0</v>
      </c>
      <c r="F44" s="19">
        <f>'[1]Supplier Tab'!Q52</f>
        <v>0</v>
      </c>
      <c r="G44" s="26">
        <f>'[1]Supplier Tab'!R52</f>
        <v>0</v>
      </c>
      <c r="H44" s="26">
        <f>'[1]Supplier Tab'!S52</f>
        <v>0</v>
      </c>
      <c r="I44" s="19">
        <f>'[1]Supplier Tab'!T52</f>
        <v>0</v>
      </c>
    </row>
    <row r="45" spans="1:9" ht="30" customHeight="1" x14ac:dyDescent="0.25">
      <c r="A45" s="19">
        <f>'[1]Supplier Tab'!C53</f>
        <v>0</v>
      </c>
      <c r="B45" s="19">
        <f>'[1]Supplier Tab'!M53</f>
        <v>0</v>
      </c>
      <c r="C45" s="20">
        <f>'[1]Supplier Tab'!L53</f>
        <v>0</v>
      </c>
      <c r="D45" s="28">
        <f>'[1]Supplier Tab'!O53</f>
        <v>0</v>
      </c>
      <c r="E45" s="20">
        <f>'[1]Supplier Tab'!P53</f>
        <v>0</v>
      </c>
      <c r="F45" s="19">
        <f>'[1]Supplier Tab'!Q53</f>
        <v>0</v>
      </c>
      <c r="G45" s="26">
        <f>'[1]Supplier Tab'!R53</f>
        <v>0</v>
      </c>
      <c r="H45" s="26">
        <f>'[1]Supplier Tab'!S53</f>
        <v>0</v>
      </c>
      <c r="I45" s="19">
        <f>'[1]Supplier Tab'!T53</f>
        <v>0</v>
      </c>
    </row>
    <row r="46" spans="1:9" ht="30" customHeight="1" x14ac:dyDescent="0.25">
      <c r="A46" s="19">
        <f>'[1]Supplier Tab'!C54</f>
        <v>0</v>
      </c>
      <c r="B46" s="19">
        <f>'[1]Supplier Tab'!M54</f>
        <v>0</v>
      </c>
      <c r="C46" s="20">
        <f>'[1]Supplier Tab'!L54</f>
        <v>0</v>
      </c>
      <c r="D46" s="28">
        <f>'[1]Supplier Tab'!O54</f>
        <v>0</v>
      </c>
      <c r="E46" s="20">
        <f>'[1]Supplier Tab'!P54</f>
        <v>0</v>
      </c>
      <c r="F46" s="19">
        <f>'[1]Supplier Tab'!Q54</f>
        <v>0</v>
      </c>
      <c r="G46" s="26">
        <f>'[1]Supplier Tab'!R54</f>
        <v>0</v>
      </c>
      <c r="H46" s="26">
        <f>'[1]Supplier Tab'!S54</f>
        <v>0</v>
      </c>
      <c r="I46" s="19">
        <f>'[1]Supplier Tab'!T54</f>
        <v>0</v>
      </c>
    </row>
    <row r="47" spans="1:9" ht="30" customHeight="1" x14ac:dyDescent="0.25">
      <c r="A47" s="19">
        <f>'[1]Supplier Tab'!C55</f>
        <v>0</v>
      </c>
      <c r="B47" s="19">
        <f>'[1]Supplier Tab'!M55</f>
        <v>0</v>
      </c>
      <c r="C47" s="20">
        <f>'[1]Supplier Tab'!L55</f>
        <v>0</v>
      </c>
      <c r="D47" s="28">
        <f>'[1]Supplier Tab'!O55</f>
        <v>0</v>
      </c>
      <c r="E47" s="20">
        <f>'[1]Supplier Tab'!P55</f>
        <v>0</v>
      </c>
      <c r="F47" s="19">
        <f>'[1]Supplier Tab'!Q55</f>
        <v>0</v>
      </c>
      <c r="G47" s="26">
        <f>'[1]Supplier Tab'!R55</f>
        <v>0</v>
      </c>
      <c r="H47" s="26">
        <f>'[1]Supplier Tab'!S55</f>
        <v>0</v>
      </c>
      <c r="I47" s="19">
        <f>'[1]Supplier Tab'!T55</f>
        <v>0</v>
      </c>
    </row>
    <row r="48" spans="1:9" ht="30" customHeight="1" x14ac:dyDescent="0.25">
      <c r="A48" s="19">
        <f>'[1]Supplier Tab'!C56</f>
        <v>0</v>
      </c>
      <c r="B48" s="19">
        <f>'[1]Supplier Tab'!M56</f>
        <v>0</v>
      </c>
      <c r="C48" s="20">
        <f>'[1]Supplier Tab'!L56</f>
        <v>0</v>
      </c>
      <c r="D48" s="28">
        <f>'[1]Supplier Tab'!O56</f>
        <v>0</v>
      </c>
      <c r="E48" s="20">
        <f>'[1]Supplier Tab'!P56</f>
        <v>0</v>
      </c>
      <c r="F48" s="19">
        <f>'[1]Supplier Tab'!Q56</f>
        <v>0</v>
      </c>
      <c r="G48" s="26">
        <f>'[1]Supplier Tab'!R56</f>
        <v>0</v>
      </c>
      <c r="H48" s="26">
        <f>'[1]Supplier Tab'!S56</f>
        <v>0</v>
      </c>
      <c r="I48" s="19">
        <f>'[1]Supplier Tab'!T56</f>
        <v>0</v>
      </c>
    </row>
    <row r="49" spans="1:9" ht="30" customHeight="1" x14ac:dyDescent="0.25">
      <c r="A49" s="19">
        <f>'[1]Supplier Tab'!C57</f>
        <v>0</v>
      </c>
      <c r="B49" s="19">
        <f>'[1]Supplier Tab'!M57</f>
        <v>0</v>
      </c>
      <c r="C49" s="20">
        <f>'[1]Supplier Tab'!L57</f>
        <v>0</v>
      </c>
      <c r="D49" s="28">
        <f>'[1]Supplier Tab'!O57</f>
        <v>0</v>
      </c>
      <c r="E49" s="20">
        <f>'[1]Supplier Tab'!P57</f>
        <v>0</v>
      </c>
      <c r="F49" s="19">
        <f>'[1]Supplier Tab'!Q57</f>
        <v>0</v>
      </c>
      <c r="G49" s="26">
        <f>'[1]Supplier Tab'!R57</f>
        <v>0</v>
      </c>
      <c r="H49" s="26">
        <f>'[1]Supplier Tab'!S57</f>
        <v>0</v>
      </c>
      <c r="I49" s="19">
        <f>'[1]Supplier Tab'!T57</f>
        <v>0</v>
      </c>
    </row>
    <row r="50" spans="1:9" ht="30" customHeight="1" x14ac:dyDescent="0.25">
      <c r="A50" s="19">
        <f>'[1]Supplier Tab'!C58</f>
        <v>0</v>
      </c>
      <c r="B50" s="19">
        <f>'[1]Supplier Tab'!M58</f>
        <v>0</v>
      </c>
      <c r="C50" s="20">
        <f>'[1]Supplier Tab'!L58</f>
        <v>0</v>
      </c>
      <c r="D50" s="28">
        <f>'[1]Supplier Tab'!O58</f>
        <v>0</v>
      </c>
      <c r="E50" s="20">
        <f>'[1]Supplier Tab'!P58</f>
        <v>0</v>
      </c>
      <c r="F50" s="19">
        <f>'[1]Supplier Tab'!Q58</f>
        <v>0</v>
      </c>
      <c r="G50" s="26">
        <f>'[1]Supplier Tab'!R58</f>
        <v>0</v>
      </c>
      <c r="H50" s="26">
        <f>'[1]Supplier Tab'!S58</f>
        <v>0</v>
      </c>
      <c r="I50" s="19">
        <f>'[1]Supplier Tab'!T58</f>
        <v>0</v>
      </c>
    </row>
    <row r="51" spans="1:9" ht="30" customHeight="1" x14ac:dyDescent="0.25">
      <c r="A51" s="19">
        <f>'[1]Supplier Tab'!C59</f>
        <v>0</v>
      </c>
      <c r="B51" s="19">
        <f>'[1]Supplier Tab'!M59</f>
        <v>0</v>
      </c>
      <c r="C51" s="20">
        <f>'[1]Supplier Tab'!L59</f>
        <v>0</v>
      </c>
      <c r="D51" s="28">
        <f>'[1]Supplier Tab'!O59</f>
        <v>0</v>
      </c>
      <c r="E51" s="20">
        <f>'[1]Supplier Tab'!P59</f>
        <v>0</v>
      </c>
      <c r="F51" s="19">
        <f>'[1]Supplier Tab'!Q59</f>
        <v>0</v>
      </c>
      <c r="G51" s="26">
        <f>'[1]Supplier Tab'!R59</f>
        <v>0</v>
      </c>
      <c r="H51" s="26">
        <f>'[1]Supplier Tab'!S59</f>
        <v>0</v>
      </c>
      <c r="I51" s="19">
        <f>'[1]Supplier Tab'!T59</f>
        <v>0</v>
      </c>
    </row>
    <row r="52" spans="1:9" ht="30" customHeight="1" x14ac:dyDescent="0.25">
      <c r="A52" s="19">
        <f>'[1]Supplier Tab'!C60</f>
        <v>0</v>
      </c>
      <c r="B52" s="19">
        <f>'[1]Supplier Tab'!M60</f>
        <v>0</v>
      </c>
      <c r="C52" s="20">
        <f>'[1]Supplier Tab'!L60</f>
        <v>0</v>
      </c>
      <c r="D52" s="28">
        <f>'[1]Supplier Tab'!O60</f>
        <v>0</v>
      </c>
      <c r="E52" s="20">
        <f>'[1]Supplier Tab'!P60</f>
        <v>0</v>
      </c>
      <c r="F52" s="19">
        <f>'[1]Supplier Tab'!Q60</f>
        <v>0</v>
      </c>
      <c r="G52" s="26">
        <f>'[1]Supplier Tab'!R60</f>
        <v>0</v>
      </c>
      <c r="H52" s="26">
        <f>'[1]Supplier Tab'!S60</f>
        <v>0</v>
      </c>
      <c r="I52" s="19">
        <f>'[1]Supplier Tab'!T60</f>
        <v>0</v>
      </c>
    </row>
    <row r="53" spans="1:9" ht="30" customHeight="1" x14ac:dyDescent="0.25">
      <c r="A53" s="19">
        <f>'[1]Supplier Tab'!C61</f>
        <v>0</v>
      </c>
      <c r="B53" s="19">
        <f>'[1]Supplier Tab'!M61</f>
        <v>0</v>
      </c>
      <c r="C53" s="20">
        <f>'[1]Supplier Tab'!L61</f>
        <v>0</v>
      </c>
      <c r="D53" s="28">
        <f>'[1]Supplier Tab'!O61</f>
        <v>0</v>
      </c>
      <c r="E53" s="20">
        <f>'[1]Supplier Tab'!P61</f>
        <v>0</v>
      </c>
      <c r="F53" s="19">
        <f>'[1]Supplier Tab'!Q61</f>
        <v>0</v>
      </c>
      <c r="G53" s="26">
        <f>'[1]Supplier Tab'!R61</f>
        <v>0</v>
      </c>
      <c r="H53" s="26">
        <f>'[1]Supplier Tab'!S61</f>
        <v>0</v>
      </c>
      <c r="I53" s="19">
        <f>'[1]Supplier Tab'!T61</f>
        <v>0</v>
      </c>
    </row>
    <row r="54" spans="1:9" ht="30" customHeight="1" x14ac:dyDescent="0.25">
      <c r="A54" s="19">
        <f>'[1]Supplier Tab'!C62</f>
        <v>0</v>
      </c>
      <c r="B54" s="19">
        <f>'[1]Supplier Tab'!M62</f>
        <v>0</v>
      </c>
      <c r="C54" s="20">
        <f>'[1]Supplier Tab'!L62</f>
        <v>0</v>
      </c>
      <c r="D54" s="28">
        <f>'[1]Supplier Tab'!O62</f>
        <v>0</v>
      </c>
      <c r="E54" s="20">
        <f>'[1]Supplier Tab'!P62</f>
        <v>0</v>
      </c>
      <c r="F54" s="19">
        <f>'[1]Supplier Tab'!Q62</f>
        <v>0</v>
      </c>
      <c r="G54" s="26">
        <f>'[1]Supplier Tab'!R62</f>
        <v>0</v>
      </c>
      <c r="H54" s="26">
        <f>'[1]Supplier Tab'!S62</f>
        <v>0</v>
      </c>
      <c r="I54" s="19">
        <f>'[1]Supplier Tab'!T62</f>
        <v>0</v>
      </c>
    </row>
    <row r="55" spans="1:9" ht="30" customHeight="1" x14ac:dyDescent="0.25">
      <c r="A55" s="19">
        <f>'[1]Supplier Tab'!C63</f>
        <v>0</v>
      </c>
      <c r="B55" s="19">
        <f>'[1]Supplier Tab'!M63</f>
        <v>0</v>
      </c>
      <c r="C55" s="20">
        <f>'[1]Supplier Tab'!L63</f>
        <v>0</v>
      </c>
      <c r="D55" s="28">
        <f>'[1]Supplier Tab'!O63</f>
        <v>0</v>
      </c>
      <c r="E55" s="20">
        <f>'[1]Supplier Tab'!P63</f>
        <v>0</v>
      </c>
      <c r="F55" s="19">
        <f>'[1]Supplier Tab'!Q63</f>
        <v>0</v>
      </c>
      <c r="G55" s="26">
        <f>'[1]Supplier Tab'!R63</f>
        <v>0</v>
      </c>
      <c r="H55" s="26">
        <f>'[1]Supplier Tab'!S63</f>
        <v>0</v>
      </c>
      <c r="I55" s="19">
        <f>'[1]Supplier Tab'!T63</f>
        <v>0</v>
      </c>
    </row>
    <row r="56" spans="1:9" ht="30" customHeight="1" x14ac:dyDescent="0.25">
      <c r="A56" s="19">
        <f>'[1]Supplier Tab'!C64</f>
        <v>0</v>
      </c>
      <c r="B56" s="19">
        <f>'[1]Supplier Tab'!M64</f>
        <v>0</v>
      </c>
      <c r="C56" s="20">
        <f>'[1]Supplier Tab'!L64</f>
        <v>0</v>
      </c>
      <c r="D56" s="28">
        <f>'[1]Supplier Tab'!O64</f>
        <v>0</v>
      </c>
      <c r="E56" s="20">
        <f>'[1]Supplier Tab'!P64</f>
        <v>0</v>
      </c>
      <c r="F56" s="19">
        <f>'[1]Supplier Tab'!Q64</f>
        <v>0</v>
      </c>
      <c r="G56" s="26">
        <f>'[1]Supplier Tab'!R64</f>
        <v>0</v>
      </c>
      <c r="H56" s="26">
        <f>'[1]Supplier Tab'!S64</f>
        <v>0</v>
      </c>
      <c r="I56" s="19">
        <f>'[1]Supplier Tab'!T64</f>
        <v>0</v>
      </c>
    </row>
    <row r="57" spans="1:9" ht="30" customHeight="1" x14ac:dyDescent="0.25">
      <c r="A57" s="19">
        <f>'[1]Supplier Tab'!C65</f>
        <v>0</v>
      </c>
      <c r="B57" s="19">
        <f>'[1]Supplier Tab'!M65</f>
        <v>0</v>
      </c>
      <c r="C57" s="20">
        <f>'[1]Supplier Tab'!L65</f>
        <v>0</v>
      </c>
      <c r="D57" s="28">
        <f>'[1]Supplier Tab'!O65</f>
        <v>0</v>
      </c>
      <c r="E57" s="20">
        <f>'[1]Supplier Tab'!P65</f>
        <v>0</v>
      </c>
      <c r="F57" s="19">
        <f>'[1]Supplier Tab'!Q65</f>
        <v>0</v>
      </c>
      <c r="G57" s="26">
        <f>'[1]Supplier Tab'!R65</f>
        <v>0</v>
      </c>
      <c r="H57" s="26">
        <f>'[1]Supplier Tab'!S65</f>
        <v>0</v>
      </c>
      <c r="I57" s="19">
        <f>'[1]Supplier Tab'!T65</f>
        <v>0</v>
      </c>
    </row>
    <row r="58" spans="1:9" ht="30" customHeight="1" x14ac:dyDescent="0.25">
      <c r="A58" s="19">
        <f>'[1]Supplier Tab'!C66</f>
        <v>0</v>
      </c>
      <c r="B58" s="19">
        <f>'[1]Supplier Tab'!M66</f>
        <v>0</v>
      </c>
      <c r="C58" s="20">
        <f>'[1]Supplier Tab'!L66</f>
        <v>0</v>
      </c>
      <c r="D58" s="28">
        <f>'[1]Supplier Tab'!O66</f>
        <v>0</v>
      </c>
      <c r="E58" s="20">
        <f>'[1]Supplier Tab'!P66</f>
        <v>0</v>
      </c>
      <c r="F58" s="19">
        <f>'[1]Supplier Tab'!Q66</f>
        <v>0</v>
      </c>
      <c r="G58" s="26">
        <f>'[1]Supplier Tab'!R66</f>
        <v>0</v>
      </c>
      <c r="H58" s="26">
        <f>'[1]Supplier Tab'!S66</f>
        <v>0</v>
      </c>
      <c r="I58" s="19">
        <f>'[1]Supplier Tab'!T66</f>
        <v>0</v>
      </c>
    </row>
    <row r="59" spans="1:9" ht="30" customHeight="1" x14ac:dyDescent="0.25">
      <c r="A59" s="19">
        <f>'[1]Supplier Tab'!C67</f>
        <v>0</v>
      </c>
      <c r="B59" s="19">
        <f>'[1]Supplier Tab'!M67</f>
        <v>0</v>
      </c>
      <c r="C59" s="20">
        <f>'[1]Supplier Tab'!L67</f>
        <v>0</v>
      </c>
      <c r="D59" s="28">
        <f>'[1]Supplier Tab'!O67</f>
        <v>0</v>
      </c>
      <c r="E59" s="20">
        <f>'[1]Supplier Tab'!P67</f>
        <v>0</v>
      </c>
      <c r="F59" s="19">
        <f>'[1]Supplier Tab'!Q67</f>
        <v>0</v>
      </c>
      <c r="G59" s="26">
        <f>'[1]Supplier Tab'!R67</f>
        <v>0</v>
      </c>
      <c r="H59" s="26">
        <f>'[1]Supplier Tab'!S67</f>
        <v>0</v>
      </c>
      <c r="I59" s="19">
        <f>'[1]Supplier Tab'!T67</f>
        <v>0</v>
      </c>
    </row>
    <row r="60" spans="1:9" ht="30" customHeight="1" x14ac:dyDescent="0.25">
      <c r="A60" s="19">
        <f>'[1]Supplier Tab'!C68</f>
        <v>0</v>
      </c>
      <c r="B60" s="19">
        <f>'[1]Supplier Tab'!M68</f>
        <v>0</v>
      </c>
      <c r="C60" s="20">
        <f>'[1]Supplier Tab'!L68</f>
        <v>0</v>
      </c>
      <c r="D60" s="28">
        <f>'[1]Supplier Tab'!O68</f>
        <v>0</v>
      </c>
      <c r="E60" s="20">
        <f>'[1]Supplier Tab'!P68</f>
        <v>0</v>
      </c>
      <c r="F60" s="19">
        <f>'[1]Supplier Tab'!Q68</f>
        <v>0</v>
      </c>
      <c r="G60" s="26">
        <f>'[1]Supplier Tab'!R68</f>
        <v>0</v>
      </c>
      <c r="H60" s="26">
        <f>'[1]Supplier Tab'!S68</f>
        <v>0</v>
      </c>
      <c r="I60" s="19">
        <f>'[1]Supplier Tab'!T68</f>
        <v>0</v>
      </c>
    </row>
    <row r="61" spans="1:9" ht="30" customHeight="1" x14ac:dyDescent="0.25">
      <c r="A61" s="19">
        <f>'[1]Supplier Tab'!C69</f>
        <v>0</v>
      </c>
      <c r="B61" s="19">
        <f>'[1]Supplier Tab'!M69</f>
        <v>0</v>
      </c>
      <c r="C61" s="20">
        <f>'[1]Supplier Tab'!L69</f>
        <v>0</v>
      </c>
      <c r="D61" s="28">
        <f>'[1]Supplier Tab'!O69</f>
        <v>0</v>
      </c>
      <c r="E61" s="20">
        <f>'[1]Supplier Tab'!P69</f>
        <v>0</v>
      </c>
      <c r="F61" s="19">
        <f>'[1]Supplier Tab'!Q69</f>
        <v>0</v>
      </c>
      <c r="G61" s="26">
        <f>'[1]Supplier Tab'!R69</f>
        <v>0</v>
      </c>
      <c r="H61" s="26">
        <f>'[1]Supplier Tab'!S69</f>
        <v>0</v>
      </c>
      <c r="I61" s="19">
        <f>'[1]Supplier Tab'!T69</f>
        <v>0</v>
      </c>
    </row>
    <row r="62" spans="1:9" ht="30" customHeight="1" x14ac:dyDescent="0.25">
      <c r="A62" s="19">
        <f>'[1]Supplier Tab'!C70</f>
        <v>0</v>
      </c>
      <c r="B62" s="19">
        <f>'[1]Supplier Tab'!M70</f>
        <v>0</v>
      </c>
      <c r="C62" s="20">
        <f>'[1]Supplier Tab'!L70</f>
        <v>0</v>
      </c>
      <c r="D62" s="28">
        <f>'[1]Supplier Tab'!O70</f>
        <v>0</v>
      </c>
      <c r="E62" s="20">
        <f>'[1]Supplier Tab'!P70</f>
        <v>0</v>
      </c>
      <c r="F62" s="19">
        <f>'[1]Supplier Tab'!Q70</f>
        <v>0</v>
      </c>
      <c r="G62" s="26">
        <f>'[1]Supplier Tab'!R70</f>
        <v>0</v>
      </c>
      <c r="H62" s="26">
        <f>'[1]Supplier Tab'!S70</f>
        <v>0</v>
      </c>
      <c r="I62" s="19">
        <f>'[1]Supplier Tab'!T70</f>
        <v>0</v>
      </c>
    </row>
    <row r="63" spans="1:9" ht="30" customHeight="1" x14ac:dyDescent="0.25">
      <c r="A63" s="19">
        <f>'[1]Supplier Tab'!C71</f>
        <v>0</v>
      </c>
      <c r="B63" s="19">
        <f>'[1]Supplier Tab'!M71</f>
        <v>0</v>
      </c>
      <c r="C63" s="20">
        <f>'[1]Supplier Tab'!L71</f>
        <v>0</v>
      </c>
      <c r="D63" s="28">
        <f>'[1]Supplier Tab'!O71</f>
        <v>0</v>
      </c>
      <c r="E63" s="20">
        <f>'[1]Supplier Tab'!P71</f>
        <v>0</v>
      </c>
      <c r="F63" s="19">
        <f>'[1]Supplier Tab'!Q71</f>
        <v>0</v>
      </c>
      <c r="G63" s="26">
        <f>'[1]Supplier Tab'!R71</f>
        <v>0</v>
      </c>
      <c r="H63" s="26">
        <f>'[1]Supplier Tab'!S71</f>
        <v>0</v>
      </c>
      <c r="I63" s="19">
        <f>'[1]Supplier Tab'!T71</f>
        <v>0</v>
      </c>
    </row>
    <row r="64" spans="1:9" ht="30" customHeight="1" x14ac:dyDescent="0.25">
      <c r="A64" s="19">
        <f>'[1]Supplier Tab'!C72</f>
        <v>0</v>
      </c>
      <c r="B64" s="19">
        <f>'[1]Supplier Tab'!M72</f>
        <v>0</v>
      </c>
      <c r="C64" s="20">
        <f>'[1]Supplier Tab'!L72</f>
        <v>0</v>
      </c>
      <c r="D64" s="28">
        <f>'[1]Supplier Tab'!O72</f>
        <v>0</v>
      </c>
      <c r="E64" s="20">
        <f>'[1]Supplier Tab'!P72</f>
        <v>0</v>
      </c>
      <c r="F64" s="19">
        <f>'[1]Supplier Tab'!Q72</f>
        <v>0</v>
      </c>
      <c r="G64" s="26">
        <f>'[1]Supplier Tab'!R72</f>
        <v>0</v>
      </c>
      <c r="H64" s="26">
        <f>'[1]Supplier Tab'!S72</f>
        <v>0</v>
      </c>
      <c r="I64" s="19">
        <f>'[1]Supplier Tab'!T72</f>
        <v>0</v>
      </c>
    </row>
    <row r="65" spans="1:9" ht="30" customHeight="1" x14ac:dyDescent="0.25">
      <c r="A65" s="19">
        <f>'[1]Supplier Tab'!C73</f>
        <v>0</v>
      </c>
      <c r="B65" s="19">
        <f>'[1]Supplier Tab'!M73</f>
        <v>0</v>
      </c>
      <c r="C65" s="20">
        <f>'[1]Supplier Tab'!L73</f>
        <v>0</v>
      </c>
      <c r="D65" s="28">
        <f>'[1]Supplier Tab'!O73</f>
        <v>0</v>
      </c>
      <c r="E65" s="20">
        <f>'[1]Supplier Tab'!P73</f>
        <v>0</v>
      </c>
      <c r="F65" s="19">
        <f>'[1]Supplier Tab'!Q73</f>
        <v>0</v>
      </c>
      <c r="G65" s="26">
        <f>'[1]Supplier Tab'!R73</f>
        <v>0</v>
      </c>
      <c r="H65" s="26">
        <f>'[1]Supplier Tab'!S73</f>
        <v>0</v>
      </c>
      <c r="I65" s="19">
        <f>'[1]Supplier Tab'!T73</f>
        <v>0</v>
      </c>
    </row>
    <row r="66" spans="1:9" ht="30" customHeight="1" x14ac:dyDescent="0.25">
      <c r="A66" s="19">
        <f>'[1]Supplier Tab'!C74</f>
        <v>0</v>
      </c>
      <c r="B66" s="19">
        <f>'[1]Supplier Tab'!M74</f>
        <v>0</v>
      </c>
      <c r="C66" s="20">
        <f>'[1]Supplier Tab'!L74</f>
        <v>0</v>
      </c>
      <c r="D66" s="28">
        <f>'[1]Supplier Tab'!O74</f>
        <v>0</v>
      </c>
      <c r="E66" s="20">
        <f>'[1]Supplier Tab'!P74</f>
        <v>0</v>
      </c>
      <c r="F66" s="19">
        <f>'[1]Supplier Tab'!Q74</f>
        <v>0</v>
      </c>
      <c r="G66" s="26">
        <f>'[1]Supplier Tab'!R74</f>
        <v>0</v>
      </c>
      <c r="H66" s="26">
        <f>'[1]Supplier Tab'!S74</f>
        <v>0</v>
      </c>
      <c r="I66" s="19">
        <f>'[1]Supplier Tab'!T74</f>
        <v>0</v>
      </c>
    </row>
    <row r="67" spans="1:9" ht="30" customHeight="1" x14ac:dyDescent="0.25">
      <c r="A67" s="19">
        <f>'[1]Supplier Tab'!C75</f>
        <v>0</v>
      </c>
      <c r="B67" s="19">
        <f>'[1]Supplier Tab'!M75</f>
        <v>0</v>
      </c>
      <c r="C67" s="20">
        <f>'[1]Supplier Tab'!L75</f>
        <v>0</v>
      </c>
      <c r="D67" s="28">
        <f>'[1]Supplier Tab'!O75</f>
        <v>0</v>
      </c>
      <c r="E67" s="20">
        <f>'[1]Supplier Tab'!P75</f>
        <v>0</v>
      </c>
      <c r="F67" s="19">
        <f>'[1]Supplier Tab'!Q75</f>
        <v>0</v>
      </c>
      <c r="G67" s="26">
        <f>'[1]Supplier Tab'!R75</f>
        <v>0</v>
      </c>
      <c r="H67" s="26">
        <f>'[1]Supplier Tab'!S75</f>
        <v>0</v>
      </c>
      <c r="I67" s="19">
        <f>'[1]Supplier Tab'!T75</f>
        <v>0</v>
      </c>
    </row>
    <row r="68" spans="1:9" ht="30" customHeight="1" x14ac:dyDescent="0.25">
      <c r="A68" s="19">
        <f>'[1]Supplier Tab'!C76</f>
        <v>0</v>
      </c>
      <c r="B68" s="19">
        <f>'[1]Supplier Tab'!M76</f>
        <v>0</v>
      </c>
      <c r="C68" s="20">
        <f>'[1]Supplier Tab'!L76</f>
        <v>0</v>
      </c>
      <c r="D68" s="28">
        <f>'[1]Supplier Tab'!O76</f>
        <v>0</v>
      </c>
      <c r="E68" s="20">
        <f>'[1]Supplier Tab'!P76</f>
        <v>0</v>
      </c>
      <c r="F68" s="19">
        <f>'[1]Supplier Tab'!Q76</f>
        <v>0</v>
      </c>
      <c r="G68" s="26">
        <f>'[1]Supplier Tab'!R76</f>
        <v>0</v>
      </c>
      <c r="H68" s="26">
        <f>'[1]Supplier Tab'!S76</f>
        <v>0</v>
      </c>
      <c r="I68" s="19">
        <f>'[1]Supplier Tab'!T76</f>
        <v>0</v>
      </c>
    </row>
    <row r="69" spans="1:9" ht="30" customHeight="1" x14ac:dyDescent="0.25">
      <c r="A69" s="19">
        <f>'[1]Supplier Tab'!C77</f>
        <v>0</v>
      </c>
      <c r="B69" s="19">
        <f>'[1]Supplier Tab'!M77</f>
        <v>0</v>
      </c>
      <c r="C69" s="20">
        <f>'[1]Supplier Tab'!L77</f>
        <v>0</v>
      </c>
      <c r="D69" s="28">
        <f>'[1]Supplier Tab'!O77</f>
        <v>0</v>
      </c>
      <c r="E69" s="20">
        <f>'[1]Supplier Tab'!P77</f>
        <v>0</v>
      </c>
      <c r="F69" s="19">
        <f>'[1]Supplier Tab'!Q77</f>
        <v>0</v>
      </c>
      <c r="G69" s="26">
        <f>'[1]Supplier Tab'!R77</f>
        <v>0</v>
      </c>
      <c r="H69" s="26">
        <f>'[1]Supplier Tab'!S77</f>
        <v>0</v>
      </c>
      <c r="I69" s="19">
        <f>'[1]Supplier Tab'!T77</f>
        <v>0</v>
      </c>
    </row>
    <row r="70" spans="1:9" ht="30" customHeight="1" x14ac:dyDescent="0.25">
      <c r="A70" s="19">
        <f>'[1]Supplier Tab'!C78</f>
        <v>0</v>
      </c>
      <c r="B70" s="19">
        <f>'[1]Supplier Tab'!M78</f>
        <v>0</v>
      </c>
      <c r="C70" s="20">
        <f>'[1]Supplier Tab'!L78</f>
        <v>0</v>
      </c>
      <c r="D70" s="28">
        <f>'[1]Supplier Tab'!O78</f>
        <v>0</v>
      </c>
      <c r="E70" s="20">
        <f>'[1]Supplier Tab'!P78</f>
        <v>0</v>
      </c>
      <c r="F70" s="19">
        <f>'[1]Supplier Tab'!Q78</f>
        <v>0</v>
      </c>
      <c r="G70" s="26">
        <f>'[1]Supplier Tab'!R78</f>
        <v>0</v>
      </c>
      <c r="H70" s="26">
        <f>'[1]Supplier Tab'!S78</f>
        <v>0</v>
      </c>
      <c r="I70" s="19">
        <f>'[1]Supplier Tab'!T78</f>
        <v>0</v>
      </c>
    </row>
    <row r="71" spans="1:9" ht="30" customHeight="1" x14ac:dyDescent="0.25">
      <c r="A71" s="19">
        <f>'[1]Supplier Tab'!C79</f>
        <v>0</v>
      </c>
      <c r="B71" s="19">
        <f>'[1]Supplier Tab'!M79</f>
        <v>0</v>
      </c>
      <c r="C71" s="20">
        <f>'[1]Supplier Tab'!L79</f>
        <v>0</v>
      </c>
      <c r="D71" s="28">
        <f>'[1]Supplier Tab'!O79</f>
        <v>0</v>
      </c>
      <c r="E71" s="20">
        <f>'[1]Supplier Tab'!P79</f>
        <v>0</v>
      </c>
      <c r="F71" s="19">
        <f>'[1]Supplier Tab'!Q79</f>
        <v>0</v>
      </c>
      <c r="G71" s="26">
        <f>'[1]Supplier Tab'!R79</f>
        <v>0</v>
      </c>
      <c r="H71" s="26">
        <f>'[1]Supplier Tab'!S79</f>
        <v>0</v>
      </c>
      <c r="I71" s="19">
        <f>'[1]Supplier Tab'!T79</f>
        <v>0</v>
      </c>
    </row>
    <row r="72" spans="1:9" ht="30" customHeight="1" x14ac:dyDescent="0.25">
      <c r="A72" s="19">
        <f>'[1]Supplier Tab'!C80</f>
        <v>0</v>
      </c>
      <c r="B72" s="19">
        <f>'[1]Supplier Tab'!M80</f>
        <v>0</v>
      </c>
      <c r="C72" s="20">
        <f>'[1]Supplier Tab'!L80</f>
        <v>0</v>
      </c>
      <c r="D72" s="28">
        <f>'[1]Supplier Tab'!O80</f>
        <v>0</v>
      </c>
      <c r="E72" s="20">
        <f>'[1]Supplier Tab'!P80</f>
        <v>0</v>
      </c>
      <c r="F72" s="19">
        <f>'[1]Supplier Tab'!Q80</f>
        <v>0</v>
      </c>
      <c r="G72" s="26">
        <f>'[1]Supplier Tab'!R80</f>
        <v>0</v>
      </c>
      <c r="H72" s="26">
        <f>'[1]Supplier Tab'!S80</f>
        <v>0</v>
      </c>
      <c r="I72" s="19">
        <f>'[1]Supplier Tab'!T80</f>
        <v>0</v>
      </c>
    </row>
    <row r="73" spans="1:9" ht="30" customHeight="1" x14ac:dyDescent="0.25">
      <c r="A73" s="19">
        <f>'[1]Supplier Tab'!C81</f>
        <v>0</v>
      </c>
      <c r="B73" s="19">
        <f>'[1]Supplier Tab'!M81</f>
        <v>0</v>
      </c>
      <c r="C73" s="20">
        <f>'[1]Supplier Tab'!L81</f>
        <v>0</v>
      </c>
      <c r="D73" s="28">
        <f>'[1]Supplier Tab'!O81</f>
        <v>0</v>
      </c>
      <c r="E73" s="20">
        <f>'[1]Supplier Tab'!P81</f>
        <v>0</v>
      </c>
      <c r="F73" s="19">
        <f>'[1]Supplier Tab'!Q81</f>
        <v>0</v>
      </c>
      <c r="G73" s="26">
        <f>'[1]Supplier Tab'!R81</f>
        <v>0</v>
      </c>
      <c r="H73" s="26">
        <f>'[1]Supplier Tab'!S81</f>
        <v>0</v>
      </c>
      <c r="I73" s="19">
        <f>'[1]Supplier Tab'!T81</f>
        <v>0</v>
      </c>
    </row>
    <row r="74" spans="1:9" ht="30" customHeight="1" x14ac:dyDescent="0.25">
      <c r="A74" s="19">
        <f>'[1]Supplier Tab'!C82</f>
        <v>0</v>
      </c>
      <c r="B74" s="19">
        <f>'[1]Supplier Tab'!M82</f>
        <v>0</v>
      </c>
      <c r="C74" s="20">
        <f>'[1]Supplier Tab'!L82</f>
        <v>0</v>
      </c>
      <c r="D74" s="28">
        <f>'[1]Supplier Tab'!O82</f>
        <v>0</v>
      </c>
      <c r="E74" s="20">
        <f>'[1]Supplier Tab'!P82</f>
        <v>0</v>
      </c>
      <c r="F74" s="19">
        <f>'[1]Supplier Tab'!Q82</f>
        <v>0</v>
      </c>
      <c r="G74" s="26">
        <f>'[1]Supplier Tab'!R82</f>
        <v>0</v>
      </c>
      <c r="H74" s="26">
        <f>'[1]Supplier Tab'!S82</f>
        <v>0</v>
      </c>
      <c r="I74" s="19">
        <f>'[1]Supplier Tab'!T82</f>
        <v>0</v>
      </c>
    </row>
    <row r="75" spans="1:9" ht="30" customHeight="1" x14ac:dyDescent="0.25">
      <c r="A75" s="19">
        <f>'[1]Supplier Tab'!C83</f>
        <v>0</v>
      </c>
      <c r="B75" s="19">
        <f>'[1]Supplier Tab'!M83</f>
        <v>0</v>
      </c>
      <c r="C75" s="20">
        <f>'[1]Supplier Tab'!L83</f>
        <v>0</v>
      </c>
      <c r="D75" s="28">
        <f>'[1]Supplier Tab'!O83</f>
        <v>0</v>
      </c>
      <c r="E75" s="20">
        <f>'[1]Supplier Tab'!P83</f>
        <v>0</v>
      </c>
      <c r="F75" s="19">
        <f>'[1]Supplier Tab'!Q83</f>
        <v>0</v>
      </c>
      <c r="G75" s="26">
        <f>'[1]Supplier Tab'!R83</f>
        <v>0</v>
      </c>
      <c r="H75" s="26">
        <f>'[1]Supplier Tab'!S83</f>
        <v>0</v>
      </c>
      <c r="I75" s="19">
        <f>'[1]Supplier Tab'!T83</f>
        <v>0</v>
      </c>
    </row>
    <row r="76" spans="1:9" ht="30" customHeight="1" x14ac:dyDescent="0.25">
      <c r="A76" s="19">
        <f>'[1]Supplier Tab'!C84</f>
        <v>0</v>
      </c>
      <c r="B76" s="19">
        <f>'[1]Supplier Tab'!M84</f>
        <v>0</v>
      </c>
      <c r="C76" s="20">
        <f>'[1]Supplier Tab'!L84</f>
        <v>0</v>
      </c>
      <c r="D76" s="28">
        <f>'[1]Supplier Tab'!O84</f>
        <v>0</v>
      </c>
      <c r="E76" s="20">
        <f>'[1]Supplier Tab'!P84</f>
        <v>0</v>
      </c>
      <c r="F76" s="19">
        <f>'[1]Supplier Tab'!Q84</f>
        <v>0</v>
      </c>
      <c r="G76" s="26">
        <f>'[1]Supplier Tab'!R84</f>
        <v>0</v>
      </c>
      <c r="H76" s="26">
        <f>'[1]Supplier Tab'!S84</f>
        <v>0</v>
      </c>
      <c r="I76" s="19">
        <f>'[1]Supplier Tab'!T84</f>
        <v>0</v>
      </c>
    </row>
    <row r="77" spans="1:9" ht="30" customHeight="1" x14ac:dyDescent="0.25">
      <c r="A77" s="19">
        <f>'[1]Supplier Tab'!C85</f>
        <v>0</v>
      </c>
      <c r="B77" s="19">
        <f>'[1]Supplier Tab'!M85</f>
        <v>0</v>
      </c>
      <c r="C77" s="20">
        <f>'[1]Supplier Tab'!L85</f>
        <v>0</v>
      </c>
      <c r="D77" s="28">
        <f>'[1]Supplier Tab'!O85</f>
        <v>0</v>
      </c>
      <c r="E77" s="20">
        <f>'[1]Supplier Tab'!P85</f>
        <v>0</v>
      </c>
      <c r="F77" s="19">
        <f>'[1]Supplier Tab'!Q85</f>
        <v>0</v>
      </c>
      <c r="G77" s="26">
        <f>'[1]Supplier Tab'!R85</f>
        <v>0</v>
      </c>
      <c r="H77" s="26">
        <f>'[1]Supplier Tab'!S85</f>
        <v>0</v>
      </c>
      <c r="I77" s="19">
        <f>'[1]Supplier Tab'!T85</f>
        <v>0</v>
      </c>
    </row>
    <row r="78" spans="1:9" ht="30" customHeight="1" x14ac:dyDescent="0.25">
      <c r="A78" s="19">
        <f>'[1]Supplier Tab'!C86</f>
        <v>0</v>
      </c>
      <c r="B78" s="19">
        <f>'[1]Supplier Tab'!M86</f>
        <v>0</v>
      </c>
      <c r="C78" s="20">
        <f>'[1]Supplier Tab'!L86</f>
        <v>0</v>
      </c>
      <c r="D78" s="28">
        <f>'[1]Supplier Tab'!O86</f>
        <v>0</v>
      </c>
      <c r="E78" s="20">
        <f>'[1]Supplier Tab'!P86</f>
        <v>0</v>
      </c>
      <c r="F78" s="19">
        <f>'[1]Supplier Tab'!Q86</f>
        <v>0</v>
      </c>
      <c r="G78" s="26">
        <f>'[1]Supplier Tab'!R86</f>
        <v>0</v>
      </c>
      <c r="H78" s="26">
        <f>'[1]Supplier Tab'!S86</f>
        <v>0</v>
      </c>
      <c r="I78" s="19">
        <f>'[1]Supplier Tab'!T86</f>
        <v>0</v>
      </c>
    </row>
    <row r="79" spans="1:9" ht="30" customHeight="1" x14ac:dyDescent="0.25">
      <c r="A79" s="19">
        <f>'[1]Supplier Tab'!C87</f>
        <v>0</v>
      </c>
      <c r="B79" s="19">
        <f>'[1]Supplier Tab'!M87</f>
        <v>0</v>
      </c>
      <c r="C79" s="20">
        <f>'[1]Supplier Tab'!L87</f>
        <v>0</v>
      </c>
      <c r="D79" s="28">
        <f>'[1]Supplier Tab'!O87</f>
        <v>0</v>
      </c>
      <c r="E79" s="20">
        <f>'[1]Supplier Tab'!P87</f>
        <v>0</v>
      </c>
      <c r="F79" s="19">
        <f>'[1]Supplier Tab'!Q87</f>
        <v>0</v>
      </c>
      <c r="G79" s="26">
        <f>'[1]Supplier Tab'!R87</f>
        <v>0</v>
      </c>
      <c r="H79" s="26">
        <f>'[1]Supplier Tab'!S87</f>
        <v>0</v>
      </c>
      <c r="I79" s="19">
        <f>'[1]Supplier Tab'!T87</f>
        <v>0</v>
      </c>
    </row>
    <row r="80" spans="1:9" ht="30" customHeight="1" x14ac:dyDescent="0.25">
      <c r="A80" s="19">
        <f>'[1]Supplier Tab'!C88</f>
        <v>0</v>
      </c>
      <c r="B80" s="19">
        <f>'[1]Supplier Tab'!M88</f>
        <v>0</v>
      </c>
      <c r="C80" s="20">
        <f>'[1]Supplier Tab'!L88</f>
        <v>0</v>
      </c>
      <c r="D80" s="28">
        <f>'[1]Supplier Tab'!O88</f>
        <v>0</v>
      </c>
      <c r="E80" s="20">
        <f>'[1]Supplier Tab'!P88</f>
        <v>0</v>
      </c>
      <c r="F80" s="19">
        <f>'[1]Supplier Tab'!Q88</f>
        <v>0</v>
      </c>
      <c r="G80" s="26">
        <f>'[1]Supplier Tab'!R88</f>
        <v>0</v>
      </c>
      <c r="H80" s="26">
        <f>'[1]Supplier Tab'!S88</f>
        <v>0</v>
      </c>
      <c r="I80" s="19">
        <f>'[1]Supplier Tab'!T88</f>
        <v>0</v>
      </c>
    </row>
    <row r="81" spans="1:9" ht="30" customHeight="1" x14ac:dyDescent="0.25">
      <c r="A81" s="19">
        <f>'[1]Supplier Tab'!C89</f>
        <v>0</v>
      </c>
      <c r="B81" s="19">
        <f>'[1]Supplier Tab'!M89</f>
        <v>0</v>
      </c>
      <c r="C81" s="20">
        <f>'[1]Supplier Tab'!L89</f>
        <v>0</v>
      </c>
      <c r="D81" s="28">
        <f>'[1]Supplier Tab'!O89</f>
        <v>0</v>
      </c>
      <c r="E81" s="20">
        <f>'[1]Supplier Tab'!P89</f>
        <v>0</v>
      </c>
      <c r="F81" s="19">
        <f>'[1]Supplier Tab'!Q89</f>
        <v>0</v>
      </c>
      <c r="G81" s="26">
        <f>'[1]Supplier Tab'!R89</f>
        <v>0</v>
      </c>
      <c r="H81" s="26">
        <f>'[1]Supplier Tab'!S89</f>
        <v>0</v>
      </c>
      <c r="I81" s="19">
        <f>'[1]Supplier Tab'!T89</f>
        <v>0</v>
      </c>
    </row>
    <row r="82" spans="1:9" ht="30" customHeight="1" x14ac:dyDescent="0.25">
      <c r="A82" s="19">
        <f>'[1]Supplier Tab'!C90</f>
        <v>0</v>
      </c>
      <c r="B82" s="19">
        <f>'[1]Supplier Tab'!M90</f>
        <v>0</v>
      </c>
      <c r="C82" s="20">
        <f>'[1]Supplier Tab'!L90</f>
        <v>0</v>
      </c>
      <c r="D82" s="28">
        <f>'[1]Supplier Tab'!O90</f>
        <v>0</v>
      </c>
      <c r="E82" s="20">
        <f>'[1]Supplier Tab'!P90</f>
        <v>0</v>
      </c>
      <c r="F82" s="19">
        <f>'[1]Supplier Tab'!Q90</f>
        <v>0</v>
      </c>
      <c r="G82" s="26">
        <f>'[1]Supplier Tab'!R90</f>
        <v>0</v>
      </c>
      <c r="H82" s="26">
        <f>'[1]Supplier Tab'!S90</f>
        <v>0</v>
      </c>
      <c r="I82" s="19">
        <f>'[1]Supplier Tab'!T90</f>
        <v>0</v>
      </c>
    </row>
    <row r="83" spans="1:9" ht="30" customHeight="1" x14ac:dyDescent="0.25">
      <c r="A83" s="19">
        <f>'[1]Supplier Tab'!C91</f>
        <v>0</v>
      </c>
      <c r="B83" s="19">
        <f>'[1]Supplier Tab'!M91</f>
        <v>0</v>
      </c>
      <c r="C83" s="20">
        <f>'[1]Supplier Tab'!L91</f>
        <v>0</v>
      </c>
      <c r="D83" s="28">
        <f>'[1]Supplier Tab'!O91</f>
        <v>0</v>
      </c>
      <c r="E83" s="20">
        <f>'[1]Supplier Tab'!P91</f>
        <v>0</v>
      </c>
      <c r="F83" s="19">
        <f>'[1]Supplier Tab'!Q91</f>
        <v>0</v>
      </c>
      <c r="G83" s="26">
        <f>'[1]Supplier Tab'!R91</f>
        <v>0</v>
      </c>
      <c r="H83" s="26">
        <f>'[1]Supplier Tab'!S91</f>
        <v>0</v>
      </c>
      <c r="I83" s="19">
        <f>'[1]Supplier Tab'!T91</f>
        <v>0</v>
      </c>
    </row>
    <row r="84" spans="1:9" ht="30" customHeight="1" x14ac:dyDescent="0.25">
      <c r="A84" s="19">
        <f>'[1]Supplier Tab'!C92</f>
        <v>0</v>
      </c>
      <c r="B84" s="19">
        <f>'[1]Supplier Tab'!M92</f>
        <v>0</v>
      </c>
      <c r="C84" s="20">
        <f>'[1]Supplier Tab'!L92</f>
        <v>0</v>
      </c>
      <c r="D84" s="28">
        <f>'[1]Supplier Tab'!O92</f>
        <v>0</v>
      </c>
      <c r="E84" s="20">
        <f>'[1]Supplier Tab'!P92</f>
        <v>0</v>
      </c>
      <c r="F84" s="19">
        <f>'[1]Supplier Tab'!Q92</f>
        <v>0</v>
      </c>
      <c r="G84" s="26">
        <f>'[1]Supplier Tab'!R92</f>
        <v>0</v>
      </c>
      <c r="H84" s="26">
        <f>'[1]Supplier Tab'!S92</f>
        <v>0</v>
      </c>
      <c r="I84" s="19">
        <f>'[1]Supplier Tab'!T92</f>
        <v>0</v>
      </c>
    </row>
    <row r="85" spans="1:9" ht="30" customHeight="1" x14ac:dyDescent="0.25">
      <c r="A85" s="19">
        <f>'[1]Supplier Tab'!C93</f>
        <v>0</v>
      </c>
      <c r="B85" s="19">
        <f>'[1]Supplier Tab'!M93</f>
        <v>0</v>
      </c>
      <c r="C85" s="20">
        <f>'[1]Supplier Tab'!L93</f>
        <v>0</v>
      </c>
      <c r="D85" s="28">
        <f>'[1]Supplier Tab'!O93</f>
        <v>0</v>
      </c>
      <c r="E85" s="20">
        <f>'[1]Supplier Tab'!P93</f>
        <v>0</v>
      </c>
      <c r="F85" s="19">
        <f>'[1]Supplier Tab'!Q93</f>
        <v>0</v>
      </c>
      <c r="G85" s="26">
        <f>'[1]Supplier Tab'!R93</f>
        <v>0</v>
      </c>
      <c r="H85" s="26">
        <f>'[1]Supplier Tab'!S93</f>
        <v>0</v>
      </c>
      <c r="I85" s="19">
        <f>'[1]Supplier Tab'!T93</f>
        <v>0</v>
      </c>
    </row>
    <row r="86" spans="1:9" ht="30" customHeight="1" x14ac:dyDescent="0.25">
      <c r="A86" s="19">
        <f>'[1]Supplier Tab'!C94</f>
        <v>0</v>
      </c>
      <c r="B86" s="19">
        <f>'[1]Supplier Tab'!M94</f>
        <v>0</v>
      </c>
      <c r="C86" s="20">
        <f>'[1]Supplier Tab'!L94</f>
        <v>0</v>
      </c>
      <c r="D86" s="28">
        <f>'[1]Supplier Tab'!O94</f>
        <v>0</v>
      </c>
      <c r="E86" s="20">
        <f>'[1]Supplier Tab'!P94</f>
        <v>0</v>
      </c>
      <c r="F86" s="19">
        <f>'[1]Supplier Tab'!Q94</f>
        <v>0</v>
      </c>
      <c r="G86" s="26">
        <f>'[1]Supplier Tab'!R94</f>
        <v>0</v>
      </c>
      <c r="H86" s="26">
        <f>'[1]Supplier Tab'!S94</f>
        <v>0</v>
      </c>
      <c r="I86" s="19">
        <f>'[1]Supplier Tab'!T94</f>
        <v>0</v>
      </c>
    </row>
    <row r="87" spans="1:9" ht="30" customHeight="1" x14ac:dyDescent="0.25">
      <c r="A87" s="19">
        <f>'[1]Supplier Tab'!C95</f>
        <v>0</v>
      </c>
      <c r="B87" s="19">
        <f>'[1]Supplier Tab'!M95</f>
        <v>0</v>
      </c>
      <c r="C87" s="20">
        <f>'[1]Supplier Tab'!L95</f>
        <v>0</v>
      </c>
      <c r="D87" s="28">
        <f>'[1]Supplier Tab'!O95</f>
        <v>0</v>
      </c>
      <c r="E87" s="20">
        <f>'[1]Supplier Tab'!P95</f>
        <v>0</v>
      </c>
      <c r="F87" s="19">
        <f>'[1]Supplier Tab'!Q95</f>
        <v>0</v>
      </c>
      <c r="G87" s="26">
        <f>'[1]Supplier Tab'!R95</f>
        <v>0</v>
      </c>
      <c r="H87" s="26">
        <f>'[1]Supplier Tab'!S95</f>
        <v>0</v>
      </c>
      <c r="I87" s="19">
        <f>'[1]Supplier Tab'!T95</f>
        <v>0</v>
      </c>
    </row>
    <row r="88" spans="1:9" ht="30" customHeight="1" x14ac:dyDescent="0.25">
      <c r="A88" s="19">
        <f>'[1]Supplier Tab'!C96</f>
        <v>0</v>
      </c>
      <c r="B88" s="19">
        <f>'[1]Supplier Tab'!M96</f>
        <v>0</v>
      </c>
      <c r="C88" s="20">
        <f>'[1]Supplier Tab'!L96</f>
        <v>0</v>
      </c>
      <c r="D88" s="28">
        <f>'[1]Supplier Tab'!O96</f>
        <v>0</v>
      </c>
      <c r="E88" s="20">
        <f>'[1]Supplier Tab'!P96</f>
        <v>0</v>
      </c>
      <c r="F88" s="19">
        <f>'[1]Supplier Tab'!Q96</f>
        <v>0</v>
      </c>
      <c r="G88" s="26">
        <f>'[1]Supplier Tab'!R96</f>
        <v>0</v>
      </c>
      <c r="H88" s="26">
        <f>'[1]Supplier Tab'!S96</f>
        <v>0</v>
      </c>
      <c r="I88" s="19">
        <f>'[1]Supplier Tab'!T96</f>
        <v>0</v>
      </c>
    </row>
    <row r="89" spans="1:9" ht="30" customHeight="1" x14ac:dyDescent="0.25">
      <c r="A89" s="19">
        <f>'[1]Supplier Tab'!C97</f>
        <v>0</v>
      </c>
      <c r="B89" s="19">
        <f>'[1]Supplier Tab'!M97</f>
        <v>0</v>
      </c>
      <c r="C89" s="20">
        <f>'[1]Supplier Tab'!L97</f>
        <v>0</v>
      </c>
      <c r="D89" s="28">
        <f>'[1]Supplier Tab'!O97</f>
        <v>0</v>
      </c>
      <c r="E89" s="20">
        <f>'[1]Supplier Tab'!P97</f>
        <v>0</v>
      </c>
      <c r="F89" s="19">
        <f>'[1]Supplier Tab'!Q97</f>
        <v>0</v>
      </c>
      <c r="G89" s="26">
        <f>'[1]Supplier Tab'!R97</f>
        <v>0</v>
      </c>
      <c r="H89" s="26">
        <f>'[1]Supplier Tab'!S97</f>
        <v>0</v>
      </c>
      <c r="I89" s="19">
        <f>'[1]Supplier Tab'!T97</f>
        <v>0</v>
      </c>
    </row>
    <row r="90" spans="1:9" ht="30" customHeight="1" x14ac:dyDescent="0.25">
      <c r="A90" s="19">
        <f>'[1]Supplier Tab'!C98</f>
        <v>0</v>
      </c>
      <c r="B90" s="19">
        <f>'[1]Supplier Tab'!M98</f>
        <v>0</v>
      </c>
      <c r="C90" s="20">
        <f>'[1]Supplier Tab'!L98</f>
        <v>0</v>
      </c>
      <c r="D90" s="28">
        <f>'[1]Supplier Tab'!O98</f>
        <v>0</v>
      </c>
      <c r="E90" s="20">
        <f>'[1]Supplier Tab'!P98</f>
        <v>0</v>
      </c>
      <c r="F90" s="19">
        <f>'[1]Supplier Tab'!Q98</f>
        <v>0</v>
      </c>
      <c r="G90" s="26">
        <f>'[1]Supplier Tab'!R98</f>
        <v>0</v>
      </c>
      <c r="H90" s="26">
        <f>'[1]Supplier Tab'!S98</f>
        <v>0</v>
      </c>
      <c r="I90" s="19">
        <f>'[1]Supplier Tab'!T98</f>
        <v>0</v>
      </c>
    </row>
    <row r="91" spans="1:9" ht="30" customHeight="1" x14ac:dyDescent="0.25">
      <c r="A91" s="19">
        <f>'[1]Supplier Tab'!C99</f>
        <v>0</v>
      </c>
      <c r="B91" s="19">
        <f>'[1]Supplier Tab'!M99</f>
        <v>0</v>
      </c>
      <c r="C91" s="20">
        <f>'[1]Supplier Tab'!L99</f>
        <v>0</v>
      </c>
      <c r="D91" s="28">
        <f>'[1]Supplier Tab'!O99</f>
        <v>0</v>
      </c>
      <c r="E91" s="20">
        <f>'[1]Supplier Tab'!P99</f>
        <v>0</v>
      </c>
      <c r="F91" s="19">
        <f>'[1]Supplier Tab'!Q99</f>
        <v>0</v>
      </c>
      <c r="G91" s="26">
        <f>'[1]Supplier Tab'!R99</f>
        <v>0</v>
      </c>
      <c r="H91" s="26">
        <f>'[1]Supplier Tab'!S99</f>
        <v>0</v>
      </c>
      <c r="I91" s="19">
        <f>'[1]Supplier Tab'!T99</f>
        <v>0</v>
      </c>
    </row>
    <row r="92" spans="1:9" ht="30" customHeight="1" x14ac:dyDescent="0.25">
      <c r="A92" s="19">
        <f>'[1]Supplier Tab'!C100</f>
        <v>0</v>
      </c>
      <c r="B92" s="19">
        <f>'[1]Supplier Tab'!M100</f>
        <v>0</v>
      </c>
      <c r="C92" s="20">
        <f>'[1]Supplier Tab'!L100</f>
        <v>0</v>
      </c>
      <c r="D92" s="28">
        <f>'[1]Supplier Tab'!O100</f>
        <v>0</v>
      </c>
      <c r="E92" s="20">
        <f>'[1]Supplier Tab'!P100</f>
        <v>0</v>
      </c>
      <c r="F92" s="19">
        <f>'[1]Supplier Tab'!Q100</f>
        <v>0</v>
      </c>
      <c r="G92" s="26">
        <f>'[1]Supplier Tab'!R100</f>
        <v>0</v>
      </c>
      <c r="H92" s="26">
        <f>'[1]Supplier Tab'!S100</f>
        <v>0</v>
      </c>
      <c r="I92" s="19">
        <f>'[1]Supplier Tab'!T100</f>
        <v>0</v>
      </c>
    </row>
    <row r="93" spans="1:9" ht="30" customHeight="1" x14ac:dyDescent="0.25">
      <c r="A93" s="19">
        <f>'[1]Supplier Tab'!C101</f>
        <v>0</v>
      </c>
      <c r="B93" s="19">
        <f>'[1]Supplier Tab'!M101</f>
        <v>0</v>
      </c>
      <c r="C93" s="20">
        <f>'[1]Supplier Tab'!L101</f>
        <v>0</v>
      </c>
      <c r="D93" s="28">
        <f>'[1]Supplier Tab'!O101</f>
        <v>0</v>
      </c>
      <c r="E93" s="20">
        <f>'[1]Supplier Tab'!P101</f>
        <v>0</v>
      </c>
      <c r="F93" s="19">
        <f>'[1]Supplier Tab'!Q101</f>
        <v>0</v>
      </c>
      <c r="G93" s="26">
        <f>'[1]Supplier Tab'!R101</f>
        <v>0</v>
      </c>
      <c r="H93" s="26">
        <f>'[1]Supplier Tab'!S101</f>
        <v>0</v>
      </c>
      <c r="I93" s="19">
        <f>'[1]Supplier Tab'!T101</f>
        <v>0</v>
      </c>
    </row>
    <row r="94" spans="1:9" ht="30" customHeight="1" x14ac:dyDescent="0.25">
      <c r="A94" s="19">
        <f>'[1]Supplier Tab'!C102</f>
        <v>0</v>
      </c>
      <c r="B94" s="19">
        <f>'[1]Supplier Tab'!M102</f>
        <v>0</v>
      </c>
      <c r="C94" s="20">
        <f>'[1]Supplier Tab'!L102</f>
        <v>0</v>
      </c>
      <c r="D94" s="28">
        <f>'[1]Supplier Tab'!O102</f>
        <v>0</v>
      </c>
      <c r="E94" s="20">
        <f>'[1]Supplier Tab'!P102</f>
        <v>0</v>
      </c>
      <c r="F94" s="19">
        <f>'[1]Supplier Tab'!Q102</f>
        <v>0</v>
      </c>
      <c r="G94" s="26">
        <f>'[1]Supplier Tab'!R102</f>
        <v>0</v>
      </c>
      <c r="H94" s="26">
        <f>'[1]Supplier Tab'!S102</f>
        <v>0</v>
      </c>
      <c r="I94" s="19">
        <f>'[1]Supplier Tab'!T102</f>
        <v>0</v>
      </c>
    </row>
    <row r="95" spans="1:9" ht="30" customHeight="1" x14ac:dyDescent="0.25">
      <c r="A95" s="19">
        <f>'[1]Supplier Tab'!C103</f>
        <v>0</v>
      </c>
      <c r="B95" s="19">
        <f>'[1]Supplier Tab'!M103</f>
        <v>0</v>
      </c>
      <c r="C95" s="20">
        <f>'[1]Supplier Tab'!L103</f>
        <v>0</v>
      </c>
      <c r="D95" s="28">
        <f>'[1]Supplier Tab'!O103</f>
        <v>0</v>
      </c>
      <c r="E95" s="20">
        <f>'[1]Supplier Tab'!P103</f>
        <v>0</v>
      </c>
      <c r="F95" s="19">
        <f>'[1]Supplier Tab'!Q103</f>
        <v>0</v>
      </c>
      <c r="G95" s="26">
        <f>'[1]Supplier Tab'!R103</f>
        <v>0</v>
      </c>
      <c r="H95" s="26">
        <f>'[1]Supplier Tab'!S103</f>
        <v>0</v>
      </c>
      <c r="I95" s="19">
        <f>'[1]Supplier Tab'!T103</f>
        <v>0</v>
      </c>
    </row>
    <row r="96" spans="1:9" ht="30" customHeight="1" x14ac:dyDescent="0.25">
      <c r="A96" s="19">
        <f>'[1]Supplier Tab'!C104</f>
        <v>0</v>
      </c>
      <c r="B96" s="19">
        <f>'[1]Supplier Tab'!M104</f>
        <v>0</v>
      </c>
      <c r="C96" s="20">
        <f>'[1]Supplier Tab'!L104</f>
        <v>0</v>
      </c>
      <c r="D96" s="28">
        <f>'[1]Supplier Tab'!O104</f>
        <v>0</v>
      </c>
      <c r="E96" s="20">
        <f>'[1]Supplier Tab'!P104</f>
        <v>0</v>
      </c>
      <c r="F96" s="19">
        <f>'[1]Supplier Tab'!Q104</f>
        <v>0</v>
      </c>
      <c r="G96" s="26">
        <f>'[1]Supplier Tab'!R104</f>
        <v>0</v>
      </c>
      <c r="H96" s="26">
        <f>'[1]Supplier Tab'!S104</f>
        <v>0</v>
      </c>
      <c r="I96" s="19">
        <f>'[1]Supplier Tab'!T104</f>
        <v>0</v>
      </c>
    </row>
    <row r="97" spans="1:9" ht="30" customHeight="1" x14ac:dyDescent="0.25">
      <c r="A97" s="19">
        <f>'[1]Supplier Tab'!C105</f>
        <v>0</v>
      </c>
      <c r="B97" s="19">
        <f>'[1]Supplier Tab'!M105</f>
        <v>0</v>
      </c>
      <c r="C97" s="20">
        <f>'[1]Supplier Tab'!L105</f>
        <v>0</v>
      </c>
      <c r="D97" s="28">
        <f>'[1]Supplier Tab'!O105</f>
        <v>0</v>
      </c>
      <c r="E97" s="20">
        <f>'[1]Supplier Tab'!P105</f>
        <v>0</v>
      </c>
      <c r="F97" s="19">
        <f>'[1]Supplier Tab'!Q105</f>
        <v>0</v>
      </c>
      <c r="G97" s="26">
        <f>'[1]Supplier Tab'!R105</f>
        <v>0</v>
      </c>
      <c r="H97" s="26">
        <f>'[1]Supplier Tab'!S105</f>
        <v>0</v>
      </c>
      <c r="I97" s="19">
        <f>'[1]Supplier Tab'!T105</f>
        <v>0</v>
      </c>
    </row>
    <row r="98" spans="1:9" ht="30" customHeight="1" x14ac:dyDescent="0.25">
      <c r="A98" s="19">
        <f>'[1]Supplier Tab'!C106</f>
        <v>0</v>
      </c>
      <c r="B98" s="19">
        <f>'[1]Supplier Tab'!M106</f>
        <v>0</v>
      </c>
      <c r="C98" s="20">
        <f>'[1]Supplier Tab'!L106</f>
        <v>0</v>
      </c>
      <c r="D98" s="28">
        <f>'[1]Supplier Tab'!O106</f>
        <v>0</v>
      </c>
      <c r="E98" s="20">
        <f>'[1]Supplier Tab'!P106</f>
        <v>0</v>
      </c>
      <c r="F98" s="19">
        <f>'[1]Supplier Tab'!Q106</f>
        <v>0</v>
      </c>
      <c r="G98" s="26">
        <f>'[1]Supplier Tab'!R106</f>
        <v>0</v>
      </c>
      <c r="H98" s="26">
        <f>'[1]Supplier Tab'!S106</f>
        <v>0</v>
      </c>
      <c r="I98" s="19">
        <f>'[1]Supplier Tab'!T106</f>
        <v>0</v>
      </c>
    </row>
    <row r="99" spans="1:9" ht="30" customHeight="1" x14ac:dyDescent="0.25">
      <c r="A99" s="19">
        <f>'[1]Supplier Tab'!C107</f>
        <v>0</v>
      </c>
      <c r="B99" s="19">
        <f>'[1]Supplier Tab'!M107</f>
        <v>0</v>
      </c>
      <c r="C99" s="20">
        <f>'[1]Supplier Tab'!L107</f>
        <v>0</v>
      </c>
      <c r="D99" s="28">
        <f>'[1]Supplier Tab'!O107</f>
        <v>0</v>
      </c>
      <c r="E99" s="20">
        <f>'[1]Supplier Tab'!P107</f>
        <v>0</v>
      </c>
      <c r="F99" s="19">
        <f>'[1]Supplier Tab'!Q107</f>
        <v>0</v>
      </c>
      <c r="G99" s="26">
        <f>'[1]Supplier Tab'!R107</f>
        <v>0</v>
      </c>
      <c r="H99" s="26">
        <f>'[1]Supplier Tab'!S107</f>
        <v>0</v>
      </c>
      <c r="I99" s="19">
        <f>'[1]Supplier Tab'!T107</f>
        <v>0</v>
      </c>
    </row>
    <row r="100" spans="1:9" ht="30" customHeight="1" x14ac:dyDescent="0.25">
      <c r="A100" s="19">
        <f>'[1]Supplier Tab'!C108</f>
        <v>0</v>
      </c>
      <c r="B100" s="19">
        <f>'[1]Supplier Tab'!M108</f>
        <v>0</v>
      </c>
      <c r="C100" s="20">
        <f>'[1]Supplier Tab'!L108</f>
        <v>0</v>
      </c>
      <c r="D100" s="28">
        <f>'[1]Supplier Tab'!O108</f>
        <v>0</v>
      </c>
      <c r="E100" s="20">
        <f>'[1]Supplier Tab'!P108</f>
        <v>0</v>
      </c>
      <c r="F100" s="19">
        <f>'[1]Supplier Tab'!Q108</f>
        <v>0</v>
      </c>
      <c r="G100" s="26">
        <f>'[1]Supplier Tab'!R108</f>
        <v>0</v>
      </c>
      <c r="H100" s="26">
        <f>'[1]Supplier Tab'!S108</f>
        <v>0</v>
      </c>
      <c r="I100" s="19">
        <f>'[1]Supplier Tab'!T108</f>
        <v>0</v>
      </c>
    </row>
    <row r="101" spans="1:9" ht="30" customHeight="1" x14ac:dyDescent="0.25">
      <c r="A101" s="19">
        <f>'[1]Supplier Tab'!C109</f>
        <v>0</v>
      </c>
      <c r="B101" s="19">
        <f>'[1]Supplier Tab'!M109</f>
        <v>0</v>
      </c>
      <c r="C101" s="20">
        <f>'[1]Supplier Tab'!L109</f>
        <v>0</v>
      </c>
      <c r="D101" s="28">
        <f>'[1]Supplier Tab'!O109</f>
        <v>0</v>
      </c>
      <c r="E101" s="20">
        <f>'[1]Supplier Tab'!P109</f>
        <v>0</v>
      </c>
      <c r="F101" s="19">
        <f>'[1]Supplier Tab'!Q109</f>
        <v>0</v>
      </c>
      <c r="G101" s="26">
        <f>'[1]Supplier Tab'!R109</f>
        <v>0</v>
      </c>
      <c r="H101" s="26">
        <f>'[1]Supplier Tab'!S109</f>
        <v>0</v>
      </c>
      <c r="I101" s="19">
        <f>'[1]Supplier Tab'!T109</f>
        <v>0</v>
      </c>
    </row>
    <row r="102" spans="1:9" ht="30" customHeight="1" x14ac:dyDescent="0.25">
      <c r="A102" s="19">
        <f>'[1]Supplier Tab'!C110</f>
        <v>0</v>
      </c>
      <c r="B102" s="19">
        <f>'[1]Supplier Tab'!M110</f>
        <v>0</v>
      </c>
      <c r="C102" s="20">
        <f>'[1]Supplier Tab'!L110</f>
        <v>0</v>
      </c>
      <c r="D102" s="28">
        <f>'[1]Supplier Tab'!O110</f>
        <v>0</v>
      </c>
      <c r="E102" s="20">
        <f>'[1]Supplier Tab'!P110</f>
        <v>0</v>
      </c>
      <c r="F102" s="19">
        <f>'[1]Supplier Tab'!Q110</f>
        <v>0</v>
      </c>
      <c r="G102" s="26">
        <f>'[1]Supplier Tab'!R110</f>
        <v>0</v>
      </c>
      <c r="H102" s="26">
        <f>'[1]Supplier Tab'!S110</f>
        <v>0</v>
      </c>
      <c r="I102" s="19">
        <f>'[1]Supplier Tab'!T110</f>
        <v>0</v>
      </c>
    </row>
    <row r="103" spans="1:9" ht="30" customHeight="1" x14ac:dyDescent="0.25">
      <c r="A103" s="19">
        <f>'[1]Supplier Tab'!C111</f>
        <v>0</v>
      </c>
      <c r="B103" s="19">
        <f>'[1]Supplier Tab'!M111</f>
        <v>0</v>
      </c>
      <c r="C103" s="20">
        <f>'[1]Supplier Tab'!L111</f>
        <v>0</v>
      </c>
      <c r="D103" s="28">
        <f>'[1]Supplier Tab'!O111</f>
        <v>0</v>
      </c>
      <c r="E103" s="20">
        <f>'[1]Supplier Tab'!P111</f>
        <v>0</v>
      </c>
      <c r="F103" s="19">
        <f>'[1]Supplier Tab'!Q111</f>
        <v>0</v>
      </c>
      <c r="G103" s="26">
        <f>'[1]Supplier Tab'!R111</f>
        <v>0</v>
      </c>
      <c r="H103" s="26">
        <f>'[1]Supplier Tab'!S111</f>
        <v>0</v>
      </c>
      <c r="I103" s="19">
        <f>'[1]Supplier Tab'!T111</f>
        <v>0</v>
      </c>
    </row>
    <row r="104" spans="1:9" ht="30" customHeight="1" x14ac:dyDescent="0.25">
      <c r="A104" s="19">
        <f>'[1]Supplier Tab'!C112</f>
        <v>0</v>
      </c>
      <c r="B104" s="19">
        <f>'[1]Supplier Tab'!M112</f>
        <v>0</v>
      </c>
      <c r="C104" s="20">
        <f>'[1]Supplier Tab'!L112</f>
        <v>0</v>
      </c>
      <c r="D104" s="28">
        <f>'[1]Supplier Tab'!O112</f>
        <v>0</v>
      </c>
      <c r="E104" s="20">
        <f>'[1]Supplier Tab'!P112</f>
        <v>0</v>
      </c>
      <c r="F104" s="19">
        <f>'[1]Supplier Tab'!Q112</f>
        <v>0</v>
      </c>
      <c r="G104" s="26">
        <f>'[1]Supplier Tab'!R112</f>
        <v>0</v>
      </c>
      <c r="H104" s="26">
        <f>'[1]Supplier Tab'!S112</f>
        <v>0</v>
      </c>
      <c r="I104" s="19">
        <f>'[1]Supplier Tab'!T112</f>
        <v>0</v>
      </c>
    </row>
    <row r="105" spans="1:9" ht="30" customHeight="1" x14ac:dyDescent="0.25">
      <c r="A105" s="19">
        <f>'[1]Supplier Tab'!C113</f>
        <v>0</v>
      </c>
      <c r="B105" s="19">
        <f>'[1]Supplier Tab'!M113</f>
        <v>0</v>
      </c>
      <c r="C105" s="20">
        <f>'[1]Supplier Tab'!L113</f>
        <v>0</v>
      </c>
      <c r="D105" s="28">
        <f>'[1]Supplier Tab'!O113</f>
        <v>0</v>
      </c>
      <c r="E105" s="20">
        <f>'[1]Supplier Tab'!P113</f>
        <v>0</v>
      </c>
      <c r="F105" s="19">
        <f>'[1]Supplier Tab'!Q113</f>
        <v>0</v>
      </c>
      <c r="G105" s="26">
        <f>'[1]Supplier Tab'!R113</f>
        <v>0</v>
      </c>
      <c r="H105" s="26">
        <f>'[1]Supplier Tab'!S113</f>
        <v>0</v>
      </c>
      <c r="I105" s="19">
        <f>'[1]Supplier Tab'!T113</f>
        <v>0</v>
      </c>
    </row>
    <row r="106" spans="1:9" ht="30" customHeight="1" x14ac:dyDescent="0.25">
      <c r="A106" s="19">
        <f>'[1]Supplier Tab'!C114</f>
        <v>0</v>
      </c>
      <c r="B106" s="19">
        <f>'[1]Supplier Tab'!M114</f>
        <v>0</v>
      </c>
      <c r="C106" s="20">
        <f>'[1]Supplier Tab'!L114</f>
        <v>0</v>
      </c>
      <c r="D106" s="28">
        <f>'[1]Supplier Tab'!O114</f>
        <v>0</v>
      </c>
      <c r="E106" s="20">
        <f>'[1]Supplier Tab'!P114</f>
        <v>0</v>
      </c>
      <c r="F106" s="19">
        <f>'[1]Supplier Tab'!Q114</f>
        <v>0</v>
      </c>
      <c r="G106" s="26">
        <f>'[1]Supplier Tab'!R114</f>
        <v>0</v>
      </c>
      <c r="H106" s="26">
        <f>'[1]Supplier Tab'!S114</f>
        <v>0</v>
      </c>
      <c r="I106" s="19">
        <f>'[1]Supplier Tab'!T114</f>
        <v>0</v>
      </c>
    </row>
    <row r="107" spans="1:9" ht="30" customHeight="1" x14ac:dyDescent="0.25">
      <c r="A107" s="19">
        <f>'[1]Supplier Tab'!C115</f>
        <v>0</v>
      </c>
      <c r="B107" s="19">
        <f>'[1]Supplier Tab'!M115</f>
        <v>0</v>
      </c>
      <c r="C107" s="20">
        <f>'[1]Supplier Tab'!L115</f>
        <v>0</v>
      </c>
      <c r="D107" s="28">
        <f>'[1]Supplier Tab'!O115</f>
        <v>0</v>
      </c>
      <c r="E107" s="20">
        <f>'[1]Supplier Tab'!P115</f>
        <v>0</v>
      </c>
      <c r="F107" s="19">
        <f>'[1]Supplier Tab'!Q115</f>
        <v>0</v>
      </c>
      <c r="G107" s="26">
        <f>'[1]Supplier Tab'!R115</f>
        <v>0</v>
      </c>
      <c r="H107" s="26">
        <f>'[1]Supplier Tab'!S115</f>
        <v>0</v>
      </c>
      <c r="I107" s="19">
        <f>'[1]Supplier Tab'!T115</f>
        <v>0</v>
      </c>
    </row>
    <row r="108" spans="1:9" ht="30" customHeight="1" x14ac:dyDescent="0.25">
      <c r="A108" s="19">
        <f>'[1]Supplier Tab'!C116</f>
        <v>0</v>
      </c>
      <c r="B108" s="19">
        <f>'[1]Supplier Tab'!M116</f>
        <v>0</v>
      </c>
      <c r="C108" s="20">
        <f>'[1]Supplier Tab'!L116</f>
        <v>0</v>
      </c>
      <c r="D108" s="28">
        <f>'[1]Supplier Tab'!O116</f>
        <v>0</v>
      </c>
      <c r="E108" s="20">
        <f>'[1]Supplier Tab'!P116</f>
        <v>0</v>
      </c>
      <c r="F108" s="19">
        <f>'[1]Supplier Tab'!Q116</f>
        <v>0</v>
      </c>
      <c r="G108" s="26">
        <f>'[1]Supplier Tab'!R116</f>
        <v>0</v>
      </c>
      <c r="H108" s="26">
        <f>'[1]Supplier Tab'!S116</f>
        <v>0</v>
      </c>
      <c r="I108" s="19">
        <f>'[1]Supplier Tab'!T116</f>
        <v>0</v>
      </c>
    </row>
    <row r="109" spans="1:9" ht="30" customHeight="1" x14ac:dyDescent="0.25">
      <c r="A109" s="19">
        <f>'[1]Supplier Tab'!C117</f>
        <v>0</v>
      </c>
      <c r="B109" s="19">
        <f>'[1]Supplier Tab'!M117</f>
        <v>0</v>
      </c>
      <c r="C109" s="20">
        <f>'[1]Supplier Tab'!L117</f>
        <v>0</v>
      </c>
      <c r="D109" s="28">
        <f>'[1]Supplier Tab'!O117</f>
        <v>0</v>
      </c>
      <c r="E109" s="20">
        <f>'[1]Supplier Tab'!P117</f>
        <v>0</v>
      </c>
      <c r="F109" s="19">
        <f>'[1]Supplier Tab'!Q117</f>
        <v>0</v>
      </c>
      <c r="G109" s="26">
        <f>'[1]Supplier Tab'!R117</f>
        <v>0</v>
      </c>
      <c r="H109" s="26">
        <f>'[1]Supplier Tab'!S117</f>
        <v>0</v>
      </c>
      <c r="I109" s="19">
        <f>'[1]Supplier Tab'!T117</f>
        <v>0</v>
      </c>
    </row>
    <row r="110" spans="1:9" ht="30" customHeight="1" x14ac:dyDescent="0.25">
      <c r="A110" s="19">
        <f>'[1]Supplier Tab'!C118</f>
        <v>0</v>
      </c>
      <c r="B110" s="19">
        <f>'[1]Supplier Tab'!M118</f>
        <v>0</v>
      </c>
      <c r="C110" s="20">
        <f>'[1]Supplier Tab'!L118</f>
        <v>0</v>
      </c>
      <c r="D110" s="28">
        <f>'[1]Supplier Tab'!O118</f>
        <v>0</v>
      </c>
      <c r="E110" s="20">
        <f>'[1]Supplier Tab'!P118</f>
        <v>0</v>
      </c>
      <c r="F110" s="19">
        <f>'[1]Supplier Tab'!Q118</f>
        <v>0</v>
      </c>
      <c r="G110" s="26">
        <f>'[1]Supplier Tab'!R118</f>
        <v>0</v>
      </c>
      <c r="H110" s="26">
        <f>'[1]Supplier Tab'!S118</f>
        <v>0</v>
      </c>
      <c r="I110" s="19">
        <f>'[1]Supplier Tab'!T118</f>
        <v>0</v>
      </c>
    </row>
    <row r="111" spans="1:9" ht="30" customHeight="1" x14ac:dyDescent="0.25">
      <c r="A111" s="19">
        <f>'[1]Supplier Tab'!C119</f>
        <v>0</v>
      </c>
      <c r="B111" s="19">
        <f>'[1]Supplier Tab'!M119</f>
        <v>0</v>
      </c>
      <c r="C111" s="20">
        <f>'[1]Supplier Tab'!L119</f>
        <v>0</v>
      </c>
      <c r="D111" s="28">
        <f>'[1]Supplier Tab'!O119</f>
        <v>0</v>
      </c>
      <c r="E111" s="20">
        <f>'[1]Supplier Tab'!P119</f>
        <v>0</v>
      </c>
      <c r="F111" s="19">
        <f>'[1]Supplier Tab'!Q119</f>
        <v>0</v>
      </c>
      <c r="G111" s="26">
        <f>'[1]Supplier Tab'!R119</f>
        <v>0</v>
      </c>
      <c r="H111" s="26">
        <f>'[1]Supplier Tab'!S119</f>
        <v>0</v>
      </c>
      <c r="I111" s="19">
        <f>'[1]Supplier Tab'!T119</f>
        <v>0</v>
      </c>
    </row>
    <row r="112" spans="1:9" ht="30" customHeight="1" x14ac:dyDescent="0.25">
      <c r="A112" s="19">
        <f>'[1]Supplier Tab'!C120</f>
        <v>0</v>
      </c>
      <c r="B112" s="19">
        <f>'[1]Supplier Tab'!M120</f>
        <v>0</v>
      </c>
      <c r="C112" s="20">
        <f>'[1]Supplier Tab'!L120</f>
        <v>0</v>
      </c>
      <c r="D112" s="28">
        <f>'[1]Supplier Tab'!O120</f>
        <v>0</v>
      </c>
      <c r="E112" s="20">
        <f>'[1]Supplier Tab'!P120</f>
        <v>0</v>
      </c>
      <c r="F112" s="19">
        <f>'[1]Supplier Tab'!Q120</f>
        <v>0</v>
      </c>
      <c r="G112" s="26">
        <f>'[1]Supplier Tab'!R120</f>
        <v>0</v>
      </c>
      <c r="H112" s="26">
        <f>'[1]Supplier Tab'!S120</f>
        <v>0</v>
      </c>
      <c r="I112" s="19">
        <f>'[1]Supplier Tab'!T120</f>
        <v>0</v>
      </c>
    </row>
    <row r="113" spans="1:9" ht="30" customHeight="1" x14ac:dyDescent="0.25">
      <c r="A113" s="19">
        <f>'[1]Supplier Tab'!C121</f>
        <v>0</v>
      </c>
      <c r="B113" s="19">
        <f>'[1]Supplier Tab'!M121</f>
        <v>0</v>
      </c>
      <c r="C113" s="20">
        <f>'[1]Supplier Tab'!L121</f>
        <v>0</v>
      </c>
      <c r="D113" s="28">
        <f>'[1]Supplier Tab'!O121</f>
        <v>0</v>
      </c>
      <c r="E113" s="20">
        <f>'[1]Supplier Tab'!P121</f>
        <v>0</v>
      </c>
      <c r="F113" s="19">
        <f>'[1]Supplier Tab'!Q121</f>
        <v>0</v>
      </c>
      <c r="G113" s="26">
        <f>'[1]Supplier Tab'!R121</f>
        <v>0</v>
      </c>
      <c r="H113" s="26">
        <f>'[1]Supplier Tab'!S121</f>
        <v>0</v>
      </c>
      <c r="I113" s="19">
        <f>'[1]Supplier Tab'!T121</f>
        <v>0</v>
      </c>
    </row>
    <row r="114" spans="1:9" ht="30" customHeight="1" x14ac:dyDescent="0.25">
      <c r="A114" s="19">
        <f>'[1]Supplier Tab'!C122</f>
        <v>0</v>
      </c>
      <c r="B114" s="19">
        <f>'[1]Supplier Tab'!M122</f>
        <v>0</v>
      </c>
      <c r="C114" s="20">
        <f>'[1]Supplier Tab'!L122</f>
        <v>0</v>
      </c>
      <c r="D114" s="28">
        <f>'[1]Supplier Tab'!O122</f>
        <v>0</v>
      </c>
      <c r="E114" s="20">
        <f>'[1]Supplier Tab'!P122</f>
        <v>0</v>
      </c>
      <c r="F114" s="19">
        <f>'[1]Supplier Tab'!Q122</f>
        <v>0</v>
      </c>
      <c r="G114" s="26">
        <f>'[1]Supplier Tab'!R122</f>
        <v>0</v>
      </c>
      <c r="H114" s="26">
        <f>'[1]Supplier Tab'!S122</f>
        <v>0</v>
      </c>
      <c r="I114" s="19">
        <f>'[1]Supplier Tab'!T122</f>
        <v>0</v>
      </c>
    </row>
    <row r="115" spans="1:9" ht="30" customHeight="1" x14ac:dyDescent="0.25">
      <c r="A115" s="19">
        <f>'[1]Supplier Tab'!C123</f>
        <v>0</v>
      </c>
      <c r="B115" s="19">
        <f>'[1]Supplier Tab'!M123</f>
        <v>0</v>
      </c>
      <c r="C115" s="20">
        <f>'[1]Supplier Tab'!L123</f>
        <v>0</v>
      </c>
      <c r="D115" s="28">
        <f>'[1]Supplier Tab'!O123</f>
        <v>0</v>
      </c>
      <c r="E115" s="20">
        <f>'[1]Supplier Tab'!P123</f>
        <v>0</v>
      </c>
      <c r="F115" s="19">
        <f>'[1]Supplier Tab'!Q123</f>
        <v>0</v>
      </c>
      <c r="G115" s="26">
        <f>'[1]Supplier Tab'!R123</f>
        <v>0</v>
      </c>
      <c r="H115" s="26">
        <f>'[1]Supplier Tab'!S123</f>
        <v>0</v>
      </c>
      <c r="I115" s="19">
        <f>'[1]Supplier Tab'!T123</f>
        <v>0</v>
      </c>
    </row>
    <row r="116" spans="1:9" ht="30" customHeight="1" x14ac:dyDescent="0.25">
      <c r="A116" s="19">
        <f>'[1]Supplier Tab'!C124</f>
        <v>0</v>
      </c>
      <c r="B116" s="19">
        <f>'[1]Supplier Tab'!M124</f>
        <v>0</v>
      </c>
      <c r="C116" s="20">
        <f>'[1]Supplier Tab'!L124</f>
        <v>0</v>
      </c>
      <c r="D116" s="28">
        <f>'[1]Supplier Tab'!O124</f>
        <v>0</v>
      </c>
      <c r="E116" s="20">
        <f>'[1]Supplier Tab'!P124</f>
        <v>0</v>
      </c>
      <c r="F116" s="19">
        <f>'[1]Supplier Tab'!Q124</f>
        <v>0</v>
      </c>
      <c r="G116" s="26">
        <f>'[1]Supplier Tab'!R124</f>
        <v>0</v>
      </c>
      <c r="H116" s="26">
        <f>'[1]Supplier Tab'!S124</f>
        <v>0</v>
      </c>
      <c r="I116" s="19">
        <f>'[1]Supplier Tab'!T124</f>
        <v>0</v>
      </c>
    </row>
    <row r="117" spans="1:9" ht="30" customHeight="1" x14ac:dyDescent="0.25">
      <c r="A117" s="19">
        <f>'[1]Supplier Tab'!C125</f>
        <v>0</v>
      </c>
      <c r="B117" s="19">
        <f>'[1]Supplier Tab'!M125</f>
        <v>0</v>
      </c>
      <c r="C117" s="20">
        <f>'[1]Supplier Tab'!L125</f>
        <v>0</v>
      </c>
      <c r="D117" s="28">
        <f>'[1]Supplier Tab'!O125</f>
        <v>0</v>
      </c>
      <c r="E117" s="20">
        <f>'[1]Supplier Tab'!P125</f>
        <v>0</v>
      </c>
      <c r="F117" s="19">
        <f>'[1]Supplier Tab'!Q125</f>
        <v>0</v>
      </c>
      <c r="G117" s="26">
        <f>'[1]Supplier Tab'!R125</f>
        <v>0</v>
      </c>
      <c r="H117" s="26">
        <f>'[1]Supplier Tab'!S125</f>
        <v>0</v>
      </c>
      <c r="I117" s="19">
        <f>'[1]Supplier Tab'!T125</f>
        <v>0</v>
      </c>
    </row>
    <row r="118" spans="1:9" ht="30" customHeight="1" x14ac:dyDescent="0.25">
      <c r="A118" s="19">
        <f>'[1]Supplier Tab'!C126</f>
        <v>0</v>
      </c>
      <c r="B118" s="19">
        <f>'[1]Supplier Tab'!M126</f>
        <v>0</v>
      </c>
      <c r="C118" s="20">
        <f>'[1]Supplier Tab'!L126</f>
        <v>0</v>
      </c>
      <c r="D118" s="28">
        <f>'[1]Supplier Tab'!O126</f>
        <v>0</v>
      </c>
      <c r="E118" s="20">
        <f>'[1]Supplier Tab'!P126</f>
        <v>0</v>
      </c>
      <c r="F118" s="19">
        <f>'[1]Supplier Tab'!Q126</f>
        <v>0</v>
      </c>
      <c r="G118" s="26">
        <f>'[1]Supplier Tab'!R126</f>
        <v>0</v>
      </c>
      <c r="H118" s="26">
        <f>'[1]Supplier Tab'!S126</f>
        <v>0</v>
      </c>
      <c r="I118" s="19">
        <f>'[1]Supplier Tab'!T126</f>
        <v>0</v>
      </c>
    </row>
    <row r="119" spans="1:9" ht="30" customHeight="1" x14ac:dyDescent="0.25">
      <c r="A119" s="19">
        <f>'[1]Supplier Tab'!C127</f>
        <v>0</v>
      </c>
      <c r="B119" s="19">
        <f>'[1]Supplier Tab'!M127</f>
        <v>0</v>
      </c>
      <c r="C119" s="20">
        <f>'[1]Supplier Tab'!L127</f>
        <v>0</v>
      </c>
      <c r="D119" s="28">
        <f>'[1]Supplier Tab'!O127</f>
        <v>0</v>
      </c>
      <c r="E119" s="20">
        <f>'[1]Supplier Tab'!P127</f>
        <v>0</v>
      </c>
      <c r="F119" s="19">
        <f>'[1]Supplier Tab'!Q127</f>
        <v>0</v>
      </c>
      <c r="G119" s="26">
        <f>'[1]Supplier Tab'!R127</f>
        <v>0</v>
      </c>
      <c r="H119" s="26">
        <f>'[1]Supplier Tab'!S127</f>
        <v>0</v>
      </c>
      <c r="I119" s="19">
        <f>'[1]Supplier Tab'!T127</f>
        <v>0</v>
      </c>
    </row>
    <row r="120" spans="1:9" ht="30" customHeight="1" x14ac:dyDescent="0.25">
      <c r="A120" s="19">
        <f>'[1]Supplier Tab'!C128</f>
        <v>0</v>
      </c>
      <c r="B120" s="19">
        <f>'[1]Supplier Tab'!M128</f>
        <v>0</v>
      </c>
      <c r="C120" s="20">
        <f>'[1]Supplier Tab'!L128</f>
        <v>0</v>
      </c>
      <c r="D120" s="28">
        <f>'[1]Supplier Tab'!O128</f>
        <v>0</v>
      </c>
      <c r="E120" s="20">
        <f>'[1]Supplier Tab'!P128</f>
        <v>0</v>
      </c>
      <c r="F120" s="19">
        <f>'[1]Supplier Tab'!Q128</f>
        <v>0</v>
      </c>
      <c r="G120" s="26">
        <f>'[1]Supplier Tab'!R128</f>
        <v>0</v>
      </c>
      <c r="H120" s="26">
        <f>'[1]Supplier Tab'!S128</f>
        <v>0</v>
      </c>
      <c r="I120" s="19">
        <f>'[1]Supplier Tab'!T128</f>
        <v>0</v>
      </c>
    </row>
    <row r="121" spans="1:9" ht="30" customHeight="1" x14ac:dyDescent="0.25">
      <c r="A121" s="19">
        <f>'[1]Supplier Tab'!C129</f>
        <v>0</v>
      </c>
      <c r="B121" s="19">
        <f>'[1]Supplier Tab'!M129</f>
        <v>0</v>
      </c>
      <c r="C121" s="20">
        <f>'[1]Supplier Tab'!L129</f>
        <v>0</v>
      </c>
      <c r="D121" s="28">
        <f>'[1]Supplier Tab'!O129</f>
        <v>0</v>
      </c>
      <c r="E121" s="20">
        <f>'[1]Supplier Tab'!P129</f>
        <v>0</v>
      </c>
      <c r="F121" s="19">
        <f>'[1]Supplier Tab'!Q129</f>
        <v>0</v>
      </c>
      <c r="G121" s="26">
        <f>'[1]Supplier Tab'!R129</f>
        <v>0</v>
      </c>
      <c r="H121" s="26">
        <f>'[1]Supplier Tab'!S129</f>
        <v>0</v>
      </c>
      <c r="I121" s="19">
        <f>'[1]Supplier Tab'!T129</f>
        <v>0</v>
      </c>
    </row>
    <row r="122" spans="1:9" ht="30" customHeight="1" x14ac:dyDescent="0.25">
      <c r="A122" s="19">
        <f>'[1]Supplier Tab'!C130</f>
        <v>0</v>
      </c>
      <c r="B122" s="19">
        <f>'[1]Supplier Tab'!M130</f>
        <v>0</v>
      </c>
      <c r="C122" s="20">
        <f>'[1]Supplier Tab'!L130</f>
        <v>0</v>
      </c>
      <c r="D122" s="28">
        <f>'[1]Supplier Tab'!O130</f>
        <v>0</v>
      </c>
      <c r="E122" s="20">
        <f>'[1]Supplier Tab'!P130</f>
        <v>0</v>
      </c>
      <c r="F122" s="19">
        <f>'[1]Supplier Tab'!Q130</f>
        <v>0</v>
      </c>
      <c r="G122" s="26">
        <f>'[1]Supplier Tab'!R130</f>
        <v>0</v>
      </c>
      <c r="H122" s="26">
        <f>'[1]Supplier Tab'!S130</f>
        <v>0</v>
      </c>
      <c r="I122" s="19">
        <f>'[1]Supplier Tab'!T130</f>
        <v>0</v>
      </c>
    </row>
    <row r="123" spans="1:9" ht="30" customHeight="1" x14ac:dyDescent="0.25">
      <c r="A123" s="19">
        <f>'[1]Supplier Tab'!C131</f>
        <v>0</v>
      </c>
      <c r="B123" s="19">
        <f>'[1]Supplier Tab'!M131</f>
        <v>0</v>
      </c>
      <c r="C123" s="20">
        <f>'[1]Supplier Tab'!L131</f>
        <v>0</v>
      </c>
      <c r="D123" s="28">
        <f>'[1]Supplier Tab'!O131</f>
        <v>0</v>
      </c>
      <c r="E123" s="20">
        <f>'[1]Supplier Tab'!P131</f>
        <v>0</v>
      </c>
      <c r="F123" s="19">
        <f>'[1]Supplier Tab'!Q131</f>
        <v>0</v>
      </c>
      <c r="G123" s="26">
        <f>'[1]Supplier Tab'!R131</f>
        <v>0</v>
      </c>
      <c r="H123" s="26">
        <f>'[1]Supplier Tab'!S131</f>
        <v>0</v>
      </c>
      <c r="I123" s="19">
        <f>'[1]Supplier Tab'!T131</f>
        <v>0</v>
      </c>
    </row>
    <row r="124" spans="1:9" ht="30" customHeight="1" x14ac:dyDescent="0.25">
      <c r="A124" s="19">
        <f>'[1]Supplier Tab'!C132</f>
        <v>0</v>
      </c>
      <c r="B124" s="19">
        <f>'[1]Supplier Tab'!M132</f>
        <v>0</v>
      </c>
      <c r="C124" s="20">
        <f>'[1]Supplier Tab'!L132</f>
        <v>0</v>
      </c>
      <c r="D124" s="28">
        <f>'[1]Supplier Tab'!O132</f>
        <v>0</v>
      </c>
      <c r="E124" s="20">
        <f>'[1]Supplier Tab'!P132</f>
        <v>0</v>
      </c>
      <c r="F124" s="19">
        <f>'[1]Supplier Tab'!Q132</f>
        <v>0</v>
      </c>
      <c r="G124" s="26">
        <f>'[1]Supplier Tab'!R132</f>
        <v>0</v>
      </c>
      <c r="H124" s="26">
        <f>'[1]Supplier Tab'!S132</f>
        <v>0</v>
      </c>
      <c r="I124" s="19">
        <f>'[1]Supplier Tab'!T132</f>
        <v>0</v>
      </c>
    </row>
    <row r="125" spans="1:9" ht="30" customHeight="1" x14ac:dyDescent="0.25">
      <c r="A125" s="19">
        <f>'[1]Supplier Tab'!C133</f>
        <v>0</v>
      </c>
      <c r="B125" s="19">
        <f>'[1]Supplier Tab'!M133</f>
        <v>0</v>
      </c>
      <c r="C125" s="20">
        <f>'[1]Supplier Tab'!L133</f>
        <v>0</v>
      </c>
      <c r="D125" s="28">
        <f>'[1]Supplier Tab'!O133</f>
        <v>0</v>
      </c>
      <c r="E125" s="20">
        <f>'[1]Supplier Tab'!P133</f>
        <v>0</v>
      </c>
      <c r="F125" s="19">
        <f>'[1]Supplier Tab'!Q133</f>
        <v>0</v>
      </c>
      <c r="G125" s="26">
        <f>'[1]Supplier Tab'!R133</f>
        <v>0</v>
      </c>
      <c r="H125" s="26">
        <f>'[1]Supplier Tab'!S133</f>
        <v>0</v>
      </c>
      <c r="I125" s="19">
        <f>'[1]Supplier Tab'!T133</f>
        <v>0</v>
      </c>
    </row>
    <row r="126" spans="1:9" ht="30" customHeight="1" x14ac:dyDescent="0.25">
      <c r="A126" s="19">
        <f>'[1]Supplier Tab'!C134</f>
        <v>0</v>
      </c>
      <c r="B126" s="19">
        <f>'[1]Supplier Tab'!M134</f>
        <v>0</v>
      </c>
      <c r="C126" s="20">
        <f>'[1]Supplier Tab'!L134</f>
        <v>0</v>
      </c>
      <c r="D126" s="28">
        <f>'[1]Supplier Tab'!O134</f>
        <v>0</v>
      </c>
      <c r="E126" s="20">
        <f>'[1]Supplier Tab'!P134</f>
        <v>0</v>
      </c>
      <c r="F126" s="19">
        <f>'[1]Supplier Tab'!Q134</f>
        <v>0</v>
      </c>
      <c r="G126" s="26">
        <f>'[1]Supplier Tab'!R134</f>
        <v>0</v>
      </c>
      <c r="H126" s="26">
        <f>'[1]Supplier Tab'!S134</f>
        <v>0</v>
      </c>
      <c r="I126" s="19">
        <f>'[1]Supplier Tab'!T134</f>
        <v>0</v>
      </c>
    </row>
    <row r="127" spans="1:9" ht="30" customHeight="1" x14ac:dyDescent="0.25">
      <c r="A127" s="19">
        <f>'[1]Supplier Tab'!C135</f>
        <v>0</v>
      </c>
      <c r="B127" s="19">
        <f>'[1]Supplier Tab'!M135</f>
        <v>0</v>
      </c>
      <c r="C127" s="20">
        <f>'[1]Supplier Tab'!L135</f>
        <v>0</v>
      </c>
      <c r="D127" s="28">
        <f>'[1]Supplier Tab'!O135</f>
        <v>0</v>
      </c>
      <c r="E127" s="20">
        <f>'[1]Supplier Tab'!P135</f>
        <v>0</v>
      </c>
      <c r="F127" s="19">
        <f>'[1]Supplier Tab'!Q135</f>
        <v>0</v>
      </c>
      <c r="G127" s="26">
        <f>'[1]Supplier Tab'!R135</f>
        <v>0</v>
      </c>
      <c r="H127" s="26">
        <f>'[1]Supplier Tab'!S135</f>
        <v>0</v>
      </c>
      <c r="I127" s="19">
        <f>'[1]Supplier Tab'!T135</f>
        <v>0</v>
      </c>
    </row>
    <row r="128" spans="1:9" ht="30" customHeight="1" x14ac:dyDescent="0.25">
      <c r="A128" s="19">
        <f>'[1]Supplier Tab'!C136</f>
        <v>0</v>
      </c>
      <c r="B128" s="19">
        <f>'[1]Supplier Tab'!M136</f>
        <v>0</v>
      </c>
      <c r="C128" s="20">
        <f>'[1]Supplier Tab'!L136</f>
        <v>0</v>
      </c>
      <c r="D128" s="28">
        <f>'[1]Supplier Tab'!O136</f>
        <v>0</v>
      </c>
      <c r="E128" s="20">
        <f>'[1]Supplier Tab'!P136</f>
        <v>0</v>
      </c>
      <c r="F128" s="19">
        <f>'[1]Supplier Tab'!Q136</f>
        <v>0</v>
      </c>
      <c r="G128" s="26">
        <f>'[1]Supplier Tab'!R136</f>
        <v>0</v>
      </c>
      <c r="H128" s="26">
        <f>'[1]Supplier Tab'!S136</f>
        <v>0</v>
      </c>
      <c r="I128" s="19">
        <f>'[1]Supplier Tab'!T136</f>
        <v>0</v>
      </c>
    </row>
    <row r="129" spans="1:9" ht="30" customHeight="1" x14ac:dyDescent="0.25">
      <c r="A129" s="19">
        <f>'[1]Supplier Tab'!C137</f>
        <v>0</v>
      </c>
      <c r="B129" s="19">
        <f>'[1]Supplier Tab'!M137</f>
        <v>0</v>
      </c>
      <c r="C129" s="20">
        <f>'[1]Supplier Tab'!L137</f>
        <v>0</v>
      </c>
      <c r="D129" s="28">
        <f>'[1]Supplier Tab'!O137</f>
        <v>0</v>
      </c>
      <c r="E129" s="20">
        <f>'[1]Supplier Tab'!P137</f>
        <v>0</v>
      </c>
      <c r="F129" s="19">
        <f>'[1]Supplier Tab'!Q137</f>
        <v>0</v>
      </c>
      <c r="G129" s="26">
        <f>'[1]Supplier Tab'!R137</f>
        <v>0</v>
      </c>
      <c r="H129" s="26">
        <f>'[1]Supplier Tab'!S137</f>
        <v>0</v>
      </c>
      <c r="I129" s="19">
        <f>'[1]Supplier Tab'!T137</f>
        <v>0</v>
      </c>
    </row>
    <row r="130" spans="1:9" ht="30" customHeight="1" x14ac:dyDescent="0.25">
      <c r="A130" s="19">
        <f>'[1]Supplier Tab'!C138</f>
        <v>0</v>
      </c>
      <c r="B130" s="19">
        <f>'[1]Supplier Tab'!M138</f>
        <v>0</v>
      </c>
      <c r="C130" s="20">
        <f>'[1]Supplier Tab'!L138</f>
        <v>0</v>
      </c>
      <c r="D130" s="28">
        <f>'[1]Supplier Tab'!O138</f>
        <v>0</v>
      </c>
      <c r="E130" s="20">
        <f>'[1]Supplier Tab'!P138</f>
        <v>0</v>
      </c>
      <c r="F130" s="19">
        <f>'[1]Supplier Tab'!Q138</f>
        <v>0</v>
      </c>
      <c r="G130" s="26">
        <f>'[1]Supplier Tab'!R138</f>
        <v>0</v>
      </c>
      <c r="H130" s="26">
        <f>'[1]Supplier Tab'!S138</f>
        <v>0</v>
      </c>
      <c r="I130" s="19">
        <f>'[1]Supplier Tab'!T138</f>
        <v>0</v>
      </c>
    </row>
    <row r="131" spans="1:9" ht="30" customHeight="1" x14ac:dyDescent="0.25">
      <c r="A131" s="19">
        <f>'[1]Supplier Tab'!C139</f>
        <v>0</v>
      </c>
      <c r="B131" s="19">
        <f>'[1]Supplier Tab'!M139</f>
        <v>0</v>
      </c>
      <c r="C131" s="20">
        <f>'[1]Supplier Tab'!L139</f>
        <v>0</v>
      </c>
      <c r="D131" s="28">
        <f>'[1]Supplier Tab'!O139</f>
        <v>0</v>
      </c>
      <c r="E131" s="20">
        <f>'[1]Supplier Tab'!P139</f>
        <v>0</v>
      </c>
      <c r="F131" s="19">
        <f>'[1]Supplier Tab'!Q139</f>
        <v>0</v>
      </c>
      <c r="G131" s="26">
        <f>'[1]Supplier Tab'!R139</f>
        <v>0</v>
      </c>
      <c r="H131" s="26">
        <f>'[1]Supplier Tab'!S139</f>
        <v>0</v>
      </c>
      <c r="I131" s="19">
        <f>'[1]Supplier Tab'!T139</f>
        <v>0</v>
      </c>
    </row>
    <row r="132" spans="1:9" ht="30" customHeight="1" x14ac:dyDescent="0.25">
      <c r="A132" s="19">
        <f>'[1]Supplier Tab'!C140</f>
        <v>0</v>
      </c>
      <c r="B132" s="19">
        <f>'[1]Supplier Tab'!M140</f>
        <v>0</v>
      </c>
      <c r="C132" s="20">
        <f>'[1]Supplier Tab'!L140</f>
        <v>0</v>
      </c>
      <c r="D132" s="28">
        <f>'[1]Supplier Tab'!O140</f>
        <v>0</v>
      </c>
      <c r="E132" s="20">
        <f>'[1]Supplier Tab'!P140</f>
        <v>0</v>
      </c>
      <c r="F132" s="19">
        <f>'[1]Supplier Tab'!Q140</f>
        <v>0</v>
      </c>
      <c r="G132" s="26">
        <f>'[1]Supplier Tab'!R140</f>
        <v>0</v>
      </c>
      <c r="H132" s="26">
        <f>'[1]Supplier Tab'!S140</f>
        <v>0</v>
      </c>
      <c r="I132" s="19">
        <f>'[1]Supplier Tab'!T140</f>
        <v>0</v>
      </c>
    </row>
    <row r="133" spans="1:9" ht="30" customHeight="1" x14ac:dyDescent="0.25">
      <c r="A133" s="19">
        <f>'[1]Supplier Tab'!C141</f>
        <v>0</v>
      </c>
      <c r="B133" s="19">
        <f>'[1]Supplier Tab'!M141</f>
        <v>0</v>
      </c>
      <c r="C133" s="20">
        <f>'[1]Supplier Tab'!L141</f>
        <v>0</v>
      </c>
      <c r="D133" s="28">
        <f>'[1]Supplier Tab'!O141</f>
        <v>0</v>
      </c>
      <c r="E133" s="20">
        <f>'[1]Supplier Tab'!P141</f>
        <v>0</v>
      </c>
      <c r="F133" s="19">
        <f>'[1]Supplier Tab'!Q141</f>
        <v>0</v>
      </c>
      <c r="G133" s="26">
        <f>'[1]Supplier Tab'!R141</f>
        <v>0</v>
      </c>
      <c r="H133" s="26">
        <f>'[1]Supplier Tab'!S141</f>
        <v>0</v>
      </c>
      <c r="I133" s="19">
        <f>'[1]Supplier Tab'!T141</f>
        <v>0</v>
      </c>
    </row>
    <row r="134" spans="1:9" ht="30" customHeight="1" x14ac:dyDescent="0.25">
      <c r="A134" s="19">
        <f>'[1]Supplier Tab'!C142</f>
        <v>0</v>
      </c>
      <c r="B134" s="19">
        <f>'[1]Supplier Tab'!M142</f>
        <v>0</v>
      </c>
      <c r="C134" s="20">
        <f>'[1]Supplier Tab'!L142</f>
        <v>0</v>
      </c>
      <c r="D134" s="28">
        <f>'[1]Supplier Tab'!O142</f>
        <v>0</v>
      </c>
      <c r="E134" s="20">
        <f>'[1]Supplier Tab'!P142</f>
        <v>0</v>
      </c>
      <c r="F134" s="19">
        <f>'[1]Supplier Tab'!Q142</f>
        <v>0</v>
      </c>
      <c r="G134" s="26">
        <f>'[1]Supplier Tab'!R142</f>
        <v>0</v>
      </c>
      <c r="H134" s="26">
        <f>'[1]Supplier Tab'!S142</f>
        <v>0</v>
      </c>
      <c r="I134" s="19">
        <f>'[1]Supplier Tab'!T142</f>
        <v>0</v>
      </c>
    </row>
    <row r="135" spans="1:9" ht="30" customHeight="1" x14ac:dyDescent="0.25">
      <c r="A135" s="19">
        <f>'[1]Supplier Tab'!C143</f>
        <v>0</v>
      </c>
      <c r="B135" s="19">
        <f>'[1]Supplier Tab'!M143</f>
        <v>0</v>
      </c>
      <c r="C135" s="20">
        <f>'[1]Supplier Tab'!L143</f>
        <v>0</v>
      </c>
      <c r="D135" s="28">
        <f>'[1]Supplier Tab'!O143</f>
        <v>0</v>
      </c>
      <c r="E135" s="20">
        <f>'[1]Supplier Tab'!P143</f>
        <v>0</v>
      </c>
      <c r="F135" s="19">
        <f>'[1]Supplier Tab'!Q143</f>
        <v>0</v>
      </c>
      <c r="G135" s="26">
        <f>'[1]Supplier Tab'!R143</f>
        <v>0</v>
      </c>
      <c r="H135" s="26">
        <f>'[1]Supplier Tab'!S143</f>
        <v>0</v>
      </c>
      <c r="I135" s="19">
        <f>'[1]Supplier Tab'!T143</f>
        <v>0</v>
      </c>
    </row>
    <row r="136" spans="1:9" ht="30" customHeight="1" x14ac:dyDescent="0.25">
      <c r="A136" s="19">
        <f>'[1]Supplier Tab'!C144</f>
        <v>0</v>
      </c>
      <c r="B136" s="19">
        <f>'[1]Supplier Tab'!M144</f>
        <v>0</v>
      </c>
      <c r="C136" s="20">
        <f>'[1]Supplier Tab'!L144</f>
        <v>0</v>
      </c>
      <c r="D136" s="28">
        <f>'[1]Supplier Tab'!O144</f>
        <v>0</v>
      </c>
      <c r="E136" s="20">
        <f>'[1]Supplier Tab'!P144</f>
        <v>0</v>
      </c>
      <c r="F136" s="19">
        <f>'[1]Supplier Tab'!Q144</f>
        <v>0</v>
      </c>
      <c r="G136" s="26">
        <f>'[1]Supplier Tab'!R144</f>
        <v>0</v>
      </c>
      <c r="H136" s="26">
        <f>'[1]Supplier Tab'!S144</f>
        <v>0</v>
      </c>
      <c r="I136" s="19">
        <f>'[1]Supplier Tab'!T144</f>
        <v>0</v>
      </c>
    </row>
    <row r="137" spans="1:9" ht="30" customHeight="1" x14ac:dyDescent="0.25">
      <c r="A137" s="19">
        <f>'[1]Supplier Tab'!C145</f>
        <v>0</v>
      </c>
      <c r="B137" s="19">
        <f>'[1]Supplier Tab'!M145</f>
        <v>0</v>
      </c>
      <c r="C137" s="20">
        <f>'[1]Supplier Tab'!L145</f>
        <v>0</v>
      </c>
      <c r="D137" s="28">
        <f>'[1]Supplier Tab'!O145</f>
        <v>0</v>
      </c>
      <c r="E137" s="20">
        <f>'[1]Supplier Tab'!P145</f>
        <v>0</v>
      </c>
      <c r="F137" s="19">
        <f>'[1]Supplier Tab'!Q145</f>
        <v>0</v>
      </c>
      <c r="G137" s="26">
        <f>'[1]Supplier Tab'!R145</f>
        <v>0</v>
      </c>
      <c r="H137" s="26">
        <f>'[1]Supplier Tab'!S145</f>
        <v>0</v>
      </c>
      <c r="I137" s="19">
        <f>'[1]Supplier Tab'!T145</f>
        <v>0</v>
      </c>
    </row>
    <row r="138" spans="1:9" ht="30" customHeight="1" x14ac:dyDescent="0.25">
      <c r="A138" s="19">
        <f>'[1]Supplier Tab'!C146</f>
        <v>0</v>
      </c>
      <c r="B138" s="19">
        <f>'[1]Supplier Tab'!M146</f>
        <v>0</v>
      </c>
      <c r="C138" s="20">
        <f>'[1]Supplier Tab'!L146</f>
        <v>0</v>
      </c>
      <c r="D138" s="28">
        <f>'[1]Supplier Tab'!O146</f>
        <v>0</v>
      </c>
      <c r="E138" s="20">
        <f>'[1]Supplier Tab'!P146</f>
        <v>0</v>
      </c>
      <c r="F138" s="19">
        <f>'[1]Supplier Tab'!Q146</f>
        <v>0</v>
      </c>
      <c r="G138" s="26">
        <f>'[1]Supplier Tab'!R146</f>
        <v>0</v>
      </c>
      <c r="H138" s="26">
        <f>'[1]Supplier Tab'!S146</f>
        <v>0</v>
      </c>
      <c r="I138" s="19">
        <f>'[1]Supplier Tab'!T146</f>
        <v>0</v>
      </c>
    </row>
    <row r="139" spans="1:9" ht="30" customHeight="1" x14ac:dyDescent="0.25">
      <c r="A139" s="19">
        <f>'[1]Supplier Tab'!C147</f>
        <v>0</v>
      </c>
      <c r="B139" s="19">
        <f>'[1]Supplier Tab'!M147</f>
        <v>0</v>
      </c>
      <c r="C139" s="20">
        <f>'[1]Supplier Tab'!L147</f>
        <v>0</v>
      </c>
      <c r="D139" s="28">
        <f>'[1]Supplier Tab'!O147</f>
        <v>0</v>
      </c>
      <c r="E139" s="20">
        <f>'[1]Supplier Tab'!P147</f>
        <v>0</v>
      </c>
      <c r="F139" s="19">
        <f>'[1]Supplier Tab'!Q147</f>
        <v>0</v>
      </c>
      <c r="G139" s="26">
        <f>'[1]Supplier Tab'!R147</f>
        <v>0</v>
      </c>
      <c r="H139" s="26">
        <f>'[1]Supplier Tab'!S147</f>
        <v>0</v>
      </c>
      <c r="I139" s="19">
        <f>'[1]Supplier Tab'!T147</f>
        <v>0</v>
      </c>
    </row>
    <row r="140" spans="1:9" ht="30" customHeight="1" x14ac:dyDescent="0.25">
      <c r="A140" s="19">
        <f>'[1]Supplier Tab'!C148</f>
        <v>0</v>
      </c>
      <c r="B140" s="19">
        <f>'[1]Supplier Tab'!M148</f>
        <v>0</v>
      </c>
      <c r="C140" s="20">
        <f>'[1]Supplier Tab'!L148</f>
        <v>0</v>
      </c>
      <c r="D140" s="28">
        <f>'[1]Supplier Tab'!O148</f>
        <v>0</v>
      </c>
      <c r="E140" s="20">
        <f>'[1]Supplier Tab'!P148</f>
        <v>0</v>
      </c>
      <c r="F140" s="19">
        <f>'[1]Supplier Tab'!Q148</f>
        <v>0</v>
      </c>
      <c r="G140" s="26">
        <f>'[1]Supplier Tab'!R148</f>
        <v>0</v>
      </c>
      <c r="H140" s="26">
        <f>'[1]Supplier Tab'!S148</f>
        <v>0</v>
      </c>
      <c r="I140" s="19">
        <f>'[1]Supplier Tab'!T148</f>
        <v>0</v>
      </c>
    </row>
    <row r="141" spans="1:9" ht="30" customHeight="1" x14ac:dyDescent="0.25">
      <c r="A141" s="19">
        <f>'[1]Supplier Tab'!C149</f>
        <v>0</v>
      </c>
      <c r="B141" s="19">
        <f>'[1]Supplier Tab'!M149</f>
        <v>0</v>
      </c>
      <c r="C141" s="20">
        <f>'[1]Supplier Tab'!L149</f>
        <v>0</v>
      </c>
      <c r="D141" s="28">
        <f>'[1]Supplier Tab'!O149</f>
        <v>0</v>
      </c>
      <c r="E141" s="20">
        <f>'[1]Supplier Tab'!P149</f>
        <v>0</v>
      </c>
      <c r="F141" s="19">
        <f>'[1]Supplier Tab'!Q149</f>
        <v>0</v>
      </c>
      <c r="G141" s="26">
        <f>'[1]Supplier Tab'!R149</f>
        <v>0</v>
      </c>
      <c r="H141" s="26">
        <f>'[1]Supplier Tab'!S149</f>
        <v>0</v>
      </c>
      <c r="I141" s="19">
        <f>'[1]Supplier Tab'!T149</f>
        <v>0</v>
      </c>
    </row>
    <row r="142" spans="1:9" ht="30" customHeight="1" x14ac:dyDescent="0.25">
      <c r="A142" s="19">
        <f>'[1]Supplier Tab'!C150</f>
        <v>0</v>
      </c>
      <c r="B142" s="19">
        <f>'[1]Supplier Tab'!M150</f>
        <v>0</v>
      </c>
      <c r="C142" s="20">
        <f>'[1]Supplier Tab'!L150</f>
        <v>0</v>
      </c>
      <c r="D142" s="28">
        <f>'[1]Supplier Tab'!O150</f>
        <v>0</v>
      </c>
      <c r="E142" s="20">
        <f>'[1]Supplier Tab'!P150</f>
        <v>0</v>
      </c>
      <c r="F142" s="19">
        <f>'[1]Supplier Tab'!Q150</f>
        <v>0</v>
      </c>
      <c r="G142" s="26">
        <f>'[1]Supplier Tab'!R150</f>
        <v>0</v>
      </c>
      <c r="H142" s="26">
        <f>'[1]Supplier Tab'!S150</f>
        <v>0</v>
      </c>
      <c r="I142" s="19">
        <f>'[1]Supplier Tab'!T150</f>
        <v>0</v>
      </c>
    </row>
    <row r="143" spans="1:9" ht="30" customHeight="1" x14ac:dyDescent="0.25">
      <c r="A143" s="19">
        <f>'[1]Supplier Tab'!C151</f>
        <v>0</v>
      </c>
      <c r="B143" s="19">
        <f>'[1]Supplier Tab'!M151</f>
        <v>0</v>
      </c>
      <c r="C143" s="20">
        <f>'[1]Supplier Tab'!L151</f>
        <v>0</v>
      </c>
      <c r="D143" s="28">
        <f>'[1]Supplier Tab'!O151</f>
        <v>0</v>
      </c>
      <c r="E143" s="20">
        <f>'[1]Supplier Tab'!P151</f>
        <v>0</v>
      </c>
      <c r="F143" s="19">
        <f>'[1]Supplier Tab'!Q151</f>
        <v>0</v>
      </c>
      <c r="G143" s="26">
        <f>'[1]Supplier Tab'!R151</f>
        <v>0</v>
      </c>
      <c r="H143" s="26">
        <f>'[1]Supplier Tab'!S151</f>
        <v>0</v>
      </c>
      <c r="I143" s="19">
        <f>'[1]Supplier Tab'!T151</f>
        <v>0</v>
      </c>
    </row>
    <row r="144" spans="1:9" ht="30" customHeight="1" x14ac:dyDescent="0.25">
      <c r="A144" s="19">
        <f>'[1]Supplier Tab'!C152</f>
        <v>0</v>
      </c>
      <c r="B144" s="19">
        <f>'[1]Supplier Tab'!M152</f>
        <v>0</v>
      </c>
      <c r="C144" s="20">
        <f>'[1]Supplier Tab'!L152</f>
        <v>0</v>
      </c>
      <c r="D144" s="28">
        <f>'[1]Supplier Tab'!O152</f>
        <v>0</v>
      </c>
      <c r="E144" s="20">
        <f>'[1]Supplier Tab'!P152</f>
        <v>0</v>
      </c>
      <c r="F144" s="19">
        <f>'[1]Supplier Tab'!Q152</f>
        <v>0</v>
      </c>
      <c r="G144" s="26">
        <f>'[1]Supplier Tab'!R152</f>
        <v>0</v>
      </c>
      <c r="H144" s="26">
        <f>'[1]Supplier Tab'!S152</f>
        <v>0</v>
      </c>
      <c r="I144" s="19">
        <f>'[1]Supplier Tab'!T152</f>
        <v>0</v>
      </c>
    </row>
    <row r="145" spans="1:9" ht="30" customHeight="1" x14ac:dyDescent="0.25">
      <c r="A145" s="19">
        <f>'[1]Supplier Tab'!C153</f>
        <v>0</v>
      </c>
      <c r="B145" s="19">
        <f>'[1]Supplier Tab'!M153</f>
        <v>0</v>
      </c>
      <c r="C145" s="20">
        <f>'[1]Supplier Tab'!L153</f>
        <v>0</v>
      </c>
      <c r="D145" s="28">
        <f>'[1]Supplier Tab'!O153</f>
        <v>0</v>
      </c>
      <c r="E145" s="20">
        <f>'[1]Supplier Tab'!P153</f>
        <v>0</v>
      </c>
      <c r="F145" s="19">
        <f>'[1]Supplier Tab'!Q153</f>
        <v>0</v>
      </c>
      <c r="G145" s="26">
        <f>'[1]Supplier Tab'!R153</f>
        <v>0</v>
      </c>
      <c r="H145" s="26">
        <f>'[1]Supplier Tab'!S153</f>
        <v>0</v>
      </c>
      <c r="I145" s="19">
        <f>'[1]Supplier Tab'!T153</f>
        <v>0</v>
      </c>
    </row>
    <row r="146" spans="1:9" ht="30" customHeight="1" x14ac:dyDescent="0.25">
      <c r="A146" s="19">
        <f>'[1]Supplier Tab'!C154</f>
        <v>0</v>
      </c>
      <c r="B146" s="19">
        <f>'[1]Supplier Tab'!M154</f>
        <v>0</v>
      </c>
      <c r="C146" s="20">
        <f>'[1]Supplier Tab'!L154</f>
        <v>0</v>
      </c>
      <c r="D146" s="28">
        <f>'[1]Supplier Tab'!O154</f>
        <v>0</v>
      </c>
      <c r="E146" s="20">
        <f>'[1]Supplier Tab'!P154</f>
        <v>0</v>
      </c>
      <c r="F146" s="19">
        <f>'[1]Supplier Tab'!Q154</f>
        <v>0</v>
      </c>
      <c r="G146" s="26">
        <f>'[1]Supplier Tab'!R154</f>
        <v>0</v>
      </c>
      <c r="H146" s="26">
        <f>'[1]Supplier Tab'!S154</f>
        <v>0</v>
      </c>
      <c r="I146" s="19">
        <f>'[1]Supplier Tab'!T154</f>
        <v>0</v>
      </c>
    </row>
    <row r="147" spans="1:9" ht="30" customHeight="1" x14ac:dyDescent="0.25">
      <c r="A147" s="19">
        <f>'[1]Supplier Tab'!C155</f>
        <v>0</v>
      </c>
      <c r="B147" s="19">
        <f>'[1]Supplier Tab'!M155</f>
        <v>0</v>
      </c>
      <c r="C147" s="20">
        <f>'[1]Supplier Tab'!L155</f>
        <v>0</v>
      </c>
      <c r="D147" s="28">
        <f>'[1]Supplier Tab'!O155</f>
        <v>0</v>
      </c>
      <c r="E147" s="20">
        <f>'[1]Supplier Tab'!P155</f>
        <v>0</v>
      </c>
      <c r="F147" s="19">
        <f>'[1]Supplier Tab'!Q155</f>
        <v>0</v>
      </c>
      <c r="G147" s="26">
        <f>'[1]Supplier Tab'!R155</f>
        <v>0</v>
      </c>
      <c r="H147" s="26">
        <f>'[1]Supplier Tab'!S155</f>
        <v>0</v>
      </c>
      <c r="I147" s="19">
        <f>'[1]Supplier Tab'!T155</f>
        <v>0</v>
      </c>
    </row>
    <row r="148" spans="1:9" ht="30" customHeight="1" x14ac:dyDescent="0.25">
      <c r="A148" s="19">
        <f>'[1]Supplier Tab'!C156</f>
        <v>0</v>
      </c>
      <c r="B148" s="19">
        <f>'[1]Supplier Tab'!M156</f>
        <v>0</v>
      </c>
      <c r="C148" s="20">
        <f>'[1]Supplier Tab'!L156</f>
        <v>0</v>
      </c>
      <c r="D148" s="28">
        <f>'[1]Supplier Tab'!O156</f>
        <v>0</v>
      </c>
      <c r="E148" s="20">
        <f>'[1]Supplier Tab'!P156</f>
        <v>0</v>
      </c>
      <c r="F148" s="19">
        <f>'[1]Supplier Tab'!Q156</f>
        <v>0</v>
      </c>
      <c r="G148" s="26">
        <f>'[1]Supplier Tab'!R156</f>
        <v>0</v>
      </c>
      <c r="H148" s="26">
        <f>'[1]Supplier Tab'!S156</f>
        <v>0</v>
      </c>
      <c r="I148" s="19">
        <f>'[1]Supplier Tab'!T156</f>
        <v>0</v>
      </c>
    </row>
    <row r="149" spans="1:9" ht="30" customHeight="1" x14ac:dyDescent="0.25">
      <c r="A149" s="19">
        <f>'[1]Supplier Tab'!C157</f>
        <v>0</v>
      </c>
      <c r="B149" s="19">
        <f>'[1]Supplier Tab'!M157</f>
        <v>0</v>
      </c>
      <c r="C149" s="20">
        <f>'[1]Supplier Tab'!L157</f>
        <v>0</v>
      </c>
      <c r="D149" s="28">
        <f>'[1]Supplier Tab'!O157</f>
        <v>0</v>
      </c>
      <c r="E149" s="20">
        <f>'[1]Supplier Tab'!P157</f>
        <v>0</v>
      </c>
      <c r="F149" s="19">
        <f>'[1]Supplier Tab'!Q157</f>
        <v>0</v>
      </c>
      <c r="G149" s="26">
        <f>'[1]Supplier Tab'!R157</f>
        <v>0</v>
      </c>
      <c r="H149" s="26">
        <f>'[1]Supplier Tab'!S157</f>
        <v>0</v>
      </c>
      <c r="I149" s="19">
        <f>'[1]Supplier Tab'!T157</f>
        <v>0</v>
      </c>
    </row>
    <row r="150" spans="1:9" ht="30" customHeight="1" x14ac:dyDescent="0.25">
      <c r="A150" s="19">
        <f>'[1]Supplier Tab'!C158</f>
        <v>0</v>
      </c>
      <c r="B150" s="19">
        <f>'[1]Supplier Tab'!M158</f>
        <v>0</v>
      </c>
      <c r="C150" s="20">
        <f>'[1]Supplier Tab'!L158</f>
        <v>0</v>
      </c>
      <c r="D150" s="28">
        <f>'[1]Supplier Tab'!O158</f>
        <v>0</v>
      </c>
      <c r="E150" s="20">
        <f>'[1]Supplier Tab'!P158</f>
        <v>0</v>
      </c>
      <c r="F150" s="19">
        <f>'[1]Supplier Tab'!Q158</f>
        <v>0</v>
      </c>
      <c r="G150" s="26">
        <f>'[1]Supplier Tab'!R158</f>
        <v>0</v>
      </c>
      <c r="H150" s="26">
        <f>'[1]Supplier Tab'!S158</f>
        <v>0</v>
      </c>
      <c r="I150" s="19">
        <f>'[1]Supplier Tab'!T158</f>
        <v>0</v>
      </c>
    </row>
    <row r="151" spans="1:9" ht="30" customHeight="1" x14ac:dyDescent="0.25">
      <c r="A151" s="19">
        <f>'[1]Supplier Tab'!C159</f>
        <v>0</v>
      </c>
      <c r="B151" s="19">
        <f>'[1]Supplier Tab'!M159</f>
        <v>0</v>
      </c>
      <c r="C151" s="20">
        <f>'[1]Supplier Tab'!L159</f>
        <v>0</v>
      </c>
      <c r="D151" s="28">
        <f>'[1]Supplier Tab'!O159</f>
        <v>0</v>
      </c>
      <c r="E151" s="20">
        <f>'[1]Supplier Tab'!P159</f>
        <v>0</v>
      </c>
      <c r="F151" s="19">
        <f>'[1]Supplier Tab'!Q159</f>
        <v>0</v>
      </c>
      <c r="G151" s="26">
        <f>'[1]Supplier Tab'!R159</f>
        <v>0</v>
      </c>
      <c r="H151" s="26">
        <f>'[1]Supplier Tab'!S159</f>
        <v>0</v>
      </c>
      <c r="I151" s="19">
        <f>'[1]Supplier Tab'!T159</f>
        <v>0</v>
      </c>
    </row>
    <row r="152" spans="1:9" ht="30" customHeight="1" x14ac:dyDescent="0.25">
      <c r="A152" s="19">
        <f>'[1]Supplier Tab'!C160</f>
        <v>0</v>
      </c>
      <c r="B152" s="19">
        <f>'[1]Supplier Tab'!M160</f>
        <v>0</v>
      </c>
      <c r="C152" s="20">
        <f>'[1]Supplier Tab'!L160</f>
        <v>0</v>
      </c>
      <c r="D152" s="28">
        <f>'[1]Supplier Tab'!O160</f>
        <v>0</v>
      </c>
      <c r="E152" s="20">
        <f>'[1]Supplier Tab'!P160</f>
        <v>0</v>
      </c>
      <c r="F152" s="19">
        <f>'[1]Supplier Tab'!Q160</f>
        <v>0</v>
      </c>
      <c r="G152" s="26">
        <f>'[1]Supplier Tab'!R160</f>
        <v>0</v>
      </c>
      <c r="H152" s="26">
        <f>'[1]Supplier Tab'!S160</f>
        <v>0</v>
      </c>
      <c r="I152" s="19">
        <f>'[1]Supplier Tab'!T160</f>
        <v>0</v>
      </c>
    </row>
    <row r="153" spans="1:9" ht="30" customHeight="1" x14ac:dyDescent="0.25">
      <c r="A153" s="19">
        <f>'[1]Supplier Tab'!C161</f>
        <v>0</v>
      </c>
      <c r="B153" s="19">
        <f>'[1]Supplier Tab'!M161</f>
        <v>0</v>
      </c>
      <c r="C153" s="20">
        <f>'[1]Supplier Tab'!L161</f>
        <v>0</v>
      </c>
      <c r="D153" s="28">
        <f>'[1]Supplier Tab'!O161</f>
        <v>0</v>
      </c>
      <c r="E153" s="20">
        <f>'[1]Supplier Tab'!P161</f>
        <v>0</v>
      </c>
      <c r="F153" s="19">
        <f>'[1]Supplier Tab'!Q161</f>
        <v>0</v>
      </c>
      <c r="G153" s="26">
        <f>'[1]Supplier Tab'!R161</f>
        <v>0</v>
      </c>
      <c r="H153" s="26">
        <f>'[1]Supplier Tab'!S161</f>
        <v>0</v>
      </c>
      <c r="I153" s="19">
        <f>'[1]Supplier Tab'!T161</f>
        <v>0</v>
      </c>
    </row>
    <row r="154" spans="1:9" ht="30" customHeight="1" x14ac:dyDescent="0.25">
      <c r="A154" s="19">
        <f>'[1]Supplier Tab'!C162</f>
        <v>0</v>
      </c>
      <c r="B154" s="19">
        <f>'[1]Supplier Tab'!M162</f>
        <v>0</v>
      </c>
      <c r="C154" s="20">
        <f>'[1]Supplier Tab'!L162</f>
        <v>0</v>
      </c>
      <c r="D154" s="28">
        <f>'[1]Supplier Tab'!O162</f>
        <v>0</v>
      </c>
      <c r="E154" s="20">
        <f>'[1]Supplier Tab'!P162</f>
        <v>0</v>
      </c>
      <c r="F154" s="19">
        <f>'[1]Supplier Tab'!Q162</f>
        <v>0</v>
      </c>
      <c r="G154" s="26">
        <f>'[1]Supplier Tab'!R162</f>
        <v>0</v>
      </c>
      <c r="H154" s="26">
        <f>'[1]Supplier Tab'!S162</f>
        <v>0</v>
      </c>
      <c r="I154" s="19">
        <f>'[1]Supplier Tab'!T162</f>
        <v>0</v>
      </c>
    </row>
    <row r="155" spans="1:9" ht="30" customHeight="1" x14ac:dyDescent="0.25">
      <c r="A155" s="19">
        <f>'[1]Supplier Tab'!C163</f>
        <v>0</v>
      </c>
      <c r="B155" s="19">
        <f>'[1]Supplier Tab'!M163</f>
        <v>0</v>
      </c>
      <c r="C155" s="20">
        <f>'[1]Supplier Tab'!L163</f>
        <v>0</v>
      </c>
      <c r="D155" s="28">
        <f>'[1]Supplier Tab'!O163</f>
        <v>0</v>
      </c>
      <c r="E155" s="20">
        <f>'[1]Supplier Tab'!P163</f>
        <v>0</v>
      </c>
      <c r="F155" s="19">
        <f>'[1]Supplier Tab'!Q163</f>
        <v>0</v>
      </c>
      <c r="G155" s="26">
        <f>'[1]Supplier Tab'!R163</f>
        <v>0</v>
      </c>
      <c r="H155" s="26">
        <f>'[1]Supplier Tab'!S163</f>
        <v>0</v>
      </c>
      <c r="I155" s="19">
        <f>'[1]Supplier Tab'!T163</f>
        <v>0</v>
      </c>
    </row>
    <row r="156" spans="1:9" ht="30" customHeight="1" x14ac:dyDescent="0.25">
      <c r="A156" s="19">
        <f>'[1]Supplier Tab'!C164</f>
        <v>0</v>
      </c>
      <c r="B156" s="19">
        <f>'[1]Supplier Tab'!M164</f>
        <v>0</v>
      </c>
      <c r="C156" s="20">
        <f>'[1]Supplier Tab'!L164</f>
        <v>0</v>
      </c>
      <c r="D156" s="28">
        <f>'[1]Supplier Tab'!O164</f>
        <v>0</v>
      </c>
      <c r="E156" s="20">
        <f>'[1]Supplier Tab'!P164</f>
        <v>0</v>
      </c>
      <c r="F156" s="19">
        <f>'[1]Supplier Tab'!Q164</f>
        <v>0</v>
      </c>
      <c r="G156" s="26">
        <f>'[1]Supplier Tab'!R164</f>
        <v>0</v>
      </c>
      <c r="H156" s="26">
        <f>'[1]Supplier Tab'!S164</f>
        <v>0</v>
      </c>
      <c r="I156" s="19">
        <f>'[1]Supplier Tab'!T164</f>
        <v>0</v>
      </c>
    </row>
    <row r="157" spans="1:9" ht="30" customHeight="1" x14ac:dyDescent="0.25">
      <c r="A157" s="19">
        <f>'[1]Supplier Tab'!C165</f>
        <v>0</v>
      </c>
      <c r="B157" s="19">
        <f>'[1]Supplier Tab'!M165</f>
        <v>0</v>
      </c>
      <c r="C157" s="20">
        <f>'[1]Supplier Tab'!L165</f>
        <v>0</v>
      </c>
      <c r="D157" s="28">
        <f>'[1]Supplier Tab'!O165</f>
        <v>0</v>
      </c>
      <c r="E157" s="20">
        <f>'[1]Supplier Tab'!P165</f>
        <v>0</v>
      </c>
      <c r="F157" s="19">
        <f>'[1]Supplier Tab'!Q165</f>
        <v>0</v>
      </c>
      <c r="G157" s="26">
        <f>'[1]Supplier Tab'!R165</f>
        <v>0</v>
      </c>
      <c r="H157" s="26">
        <f>'[1]Supplier Tab'!S165</f>
        <v>0</v>
      </c>
      <c r="I157" s="19">
        <f>'[1]Supplier Tab'!T165</f>
        <v>0</v>
      </c>
    </row>
    <row r="158" spans="1:9" ht="30" customHeight="1" x14ac:dyDescent="0.25">
      <c r="A158" s="19">
        <f>'[1]Supplier Tab'!C166</f>
        <v>0</v>
      </c>
      <c r="B158" s="19">
        <f>'[1]Supplier Tab'!M166</f>
        <v>0</v>
      </c>
      <c r="C158" s="20">
        <f>'[1]Supplier Tab'!L166</f>
        <v>0</v>
      </c>
      <c r="D158" s="28">
        <f>'[1]Supplier Tab'!O166</f>
        <v>0</v>
      </c>
      <c r="E158" s="20">
        <f>'[1]Supplier Tab'!P166</f>
        <v>0</v>
      </c>
      <c r="F158" s="19">
        <f>'[1]Supplier Tab'!Q166</f>
        <v>0</v>
      </c>
      <c r="G158" s="26">
        <f>'[1]Supplier Tab'!R166</f>
        <v>0</v>
      </c>
      <c r="H158" s="26">
        <f>'[1]Supplier Tab'!S166</f>
        <v>0</v>
      </c>
      <c r="I158" s="19">
        <f>'[1]Supplier Tab'!T166</f>
        <v>0</v>
      </c>
    </row>
    <row r="159" spans="1:9" ht="30" customHeight="1" x14ac:dyDescent="0.25">
      <c r="A159" s="19">
        <f>'[1]Supplier Tab'!C167</f>
        <v>0</v>
      </c>
      <c r="B159" s="19">
        <f>'[1]Supplier Tab'!M167</f>
        <v>0</v>
      </c>
      <c r="C159" s="20">
        <f>'[1]Supplier Tab'!L167</f>
        <v>0</v>
      </c>
      <c r="D159" s="28">
        <f>'[1]Supplier Tab'!O167</f>
        <v>0</v>
      </c>
      <c r="E159" s="20">
        <f>'[1]Supplier Tab'!P167</f>
        <v>0</v>
      </c>
      <c r="F159" s="19">
        <f>'[1]Supplier Tab'!Q167</f>
        <v>0</v>
      </c>
      <c r="G159" s="26">
        <f>'[1]Supplier Tab'!R167</f>
        <v>0</v>
      </c>
      <c r="H159" s="26">
        <f>'[1]Supplier Tab'!S167</f>
        <v>0</v>
      </c>
      <c r="I159" s="19">
        <f>'[1]Supplier Tab'!T167</f>
        <v>0</v>
      </c>
    </row>
    <row r="160" spans="1:9" ht="30" customHeight="1" x14ac:dyDescent="0.25">
      <c r="A160" s="19">
        <f>'[1]Supplier Tab'!C168</f>
        <v>0</v>
      </c>
      <c r="B160" s="19">
        <f>'[1]Supplier Tab'!M168</f>
        <v>0</v>
      </c>
      <c r="C160" s="20">
        <f>'[1]Supplier Tab'!L168</f>
        <v>0</v>
      </c>
      <c r="D160" s="28">
        <f>'[1]Supplier Tab'!O168</f>
        <v>0</v>
      </c>
      <c r="E160" s="20">
        <f>'[1]Supplier Tab'!P168</f>
        <v>0</v>
      </c>
      <c r="F160" s="19">
        <f>'[1]Supplier Tab'!Q168</f>
        <v>0</v>
      </c>
      <c r="G160" s="26">
        <f>'[1]Supplier Tab'!R168</f>
        <v>0</v>
      </c>
      <c r="H160" s="26">
        <f>'[1]Supplier Tab'!S168</f>
        <v>0</v>
      </c>
      <c r="I160" s="19">
        <f>'[1]Supplier Tab'!T168</f>
        <v>0</v>
      </c>
    </row>
    <row r="161" spans="1:9" ht="30" customHeight="1" x14ac:dyDescent="0.25">
      <c r="A161" s="19">
        <f>'[1]Supplier Tab'!C169</f>
        <v>0</v>
      </c>
      <c r="B161" s="19">
        <f>'[1]Supplier Tab'!M169</f>
        <v>0</v>
      </c>
      <c r="C161" s="20">
        <f>'[1]Supplier Tab'!L169</f>
        <v>0</v>
      </c>
      <c r="D161" s="28">
        <f>'[1]Supplier Tab'!O169</f>
        <v>0</v>
      </c>
      <c r="E161" s="20">
        <f>'[1]Supplier Tab'!P169</f>
        <v>0</v>
      </c>
      <c r="F161" s="19">
        <f>'[1]Supplier Tab'!Q169</f>
        <v>0</v>
      </c>
      <c r="G161" s="26">
        <f>'[1]Supplier Tab'!R169</f>
        <v>0</v>
      </c>
      <c r="H161" s="26">
        <f>'[1]Supplier Tab'!S169</f>
        <v>0</v>
      </c>
      <c r="I161" s="19">
        <f>'[1]Supplier Tab'!T169</f>
        <v>0</v>
      </c>
    </row>
    <row r="162" spans="1:9" ht="30" customHeight="1" x14ac:dyDescent="0.25">
      <c r="A162" s="19">
        <f>'[1]Supplier Tab'!C170</f>
        <v>0</v>
      </c>
      <c r="B162" s="19">
        <f>'[1]Supplier Tab'!M170</f>
        <v>0</v>
      </c>
      <c r="C162" s="20">
        <f>'[1]Supplier Tab'!L170</f>
        <v>0</v>
      </c>
      <c r="D162" s="28">
        <f>'[1]Supplier Tab'!O170</f>
        <v>0</v>
      </c>
      <c r="E162" s="20">
        <f>'[1]Supplier Tab'!P170</f>
        <v>0</v>
      </c>
      <c r="F162" s="19">
        <f>'[1]Supplier Tab'!Q170</f>
        <v>0</v>
      </c>
      <c r="G162" s="26">
        <f>'[1]Supplier Tab'!R170</f>
        <v>0</v>
      </c>
      <c r="H162" s="26">
        <f>'[1]Supplier Tab'!S170</f>
        <v>0</v>
      </c>
      <c r="I162" s="19">
        <f>'[1]Supplier Tab'!T170</f>
        <v>0</v>
      </c>
    </row>
    <row r="163" spans="1:9" ht="30" customHeight="1" x14ac:dyDescent="0.25">
      <c r="A163" s="19">
        <f>'[1]Supplier Tab'!C171</f>
        <v>0</v>
      </c>
      <c r="B163" s="19">
        <f>'[1]Supplier Tab'!M171</f>
        <v>0</v>
      </c>
      <c r="C163" s="20">
        <f>'[1]Supplier Tab'!L171</f>
        <v>0</v>
      </c>
      <c r="D163" s="28">
        <f>'[1]Supplier Tab'!O171</f>
        <v>0</v>
      </c>
      <c r="E163" s="20">
        <f>'[1]Supplier Tab'!P171</f>
        <v>0</v>
      </c>
      <c r="F163" s="19">
        <f>'[1]Supplier Tab'!Q171</f>
        <v>0</v>
      </c>
      <c r="G163" s="26">
        <f>'[1]Supplier Tab'!R171</f>
        <v>0</v>
      </c>
      <c r="H163" s="26">
        <f>'[1]Supplier Tab'!S171</f>
        <v>0</v>
      </c>
      <c r="I163" s="19">
        <f>'[1]Supplier Tab'!T171</f>
        <v>0</v>
      </c>
    </row>
    <row r="164" spans="1:9" ht="30" customHeight="1" x14ac:dyDescent="0.25">
      <c r="A164" s="19">
        <f>'[1]Supplier Tab'!C172</f>
        <v>0</v>
      </c>
      <c r="B164" s="19">
        <f>'[1]Supplier Tab'!M172</f>
        <v>0</v>
      </c>
      <c r="C164" s="20">
        <f>'[1]Supplier Tab'!L172</f>
        <v>0</v>
      </c>
      <c r="D164" s="28">
        <f>'[1]Supplier Tab'!O172</f>
        <v>0</v>
      </c>
      <c r="E164" s="20">
        <f>'[1]Supplier Tab'!P172</f>
        <v>0</v>
      </c>
      <c r="F164" s="19">
        <f>'[1]Supplier Tab'!Q172</f>
        <v>0</v>
      </c>
      <c r="G164" s="26">
        <f>'[1]Supplier Tab'!R172</f>
        <v>0</v>
      </c>
      <c r="H164" s="26">
        <f>'[1]Supplier Tab'!S172</f>
        <v>0</v>
      </c>
      <c r="I164" s="19">
        <f>'[1]Supplier Tab'!T172</f>
        <v>0</v>
      </c>
    </row>
    <row r="165" spans="1:9" ht="30" customHeight="1" x14ac:dyDescent="0.25">
      <c r="A165" s="19">
        <f>'[1]Supplier Tab'!C173</f>
        <v>0</v>
      </c>
      <c r="B165" s="19">
        <f>'[1]Supplier Tab'!M173</f>
        <v>0</v>
      </c>
      <c r="C165" s="20">
        <f>'[1]Supplier Tab'!L173</f>
        <v>0</v>
      </c>
      <c r="D165" s="28">
        <f>'[1]Supplier Tab'!O173</f>
        <v>0</v>
      </c>
      <c r="E165" s="20">
        <f>'[1]Supplier Tab'!P173</f>
        <v>0</v>
      </c>
      <c r="F165" s="19">
        <f>'[1]Supplier Tab'!Q173</f>
        <v>0</v>
      </c>
      <c r="G165" s="26">
        <f>'[1]Supplier Tab'!R173</f>
        <v>0</v>
      </c>
      <c r="H165" s="26">
        <f>'[1]Supplier Tab'!S173</f>
        <v>0</v>
      </c>
      <c r="I165" s="19">
        <f>'[1]Supplier Tab'!T173</f>
        <v>0</v>
      </c>
    </row>
    <row r="166" spans="1:9" ht="30" customHeight="1" x14ac:dyDescent="0.25">
      <c r="A166" s="19">
        <f>'[1]Supplier Tab'!C174</f>
        <v>0</v>
      </c>
      <c r="B166" s="19">
        <f>'[1]Supplier Tab'!M174</f>
        <v>0</v>
      </c>
      <c r="C166" s="20">
        <f>'[1]Supplier Tab'!L174</f>
        <v>0</v>
      </c>
      <c r="D166" s="28">
        <f>'[1]Supplier Tab'!O174</f>
        <v>0</v>
      </c>
      <c r="E166" s="20">
        <f>'[1]Supplier Tab'!P174</f>
        <v>0</v>
      </c>
      <c r="F166" s="19">
        <f>'[1]Supplier Tab'!Q174</f>
        <v>0</v>
      </c>
      <c r="G166" s="26">
        <f>'[1]Supplier Tab'!R174</f>
        <v>0</v>
      </c>
      <c r="H166" s="26">
        <f>'[1]Supplier Tab'!S174</f>
        <v>0</v>
      </c>
      <c r="I166" s="19">
        <f>'[1]Supplier Tab'!T174</f>
        <v>0</v>
      </c>
    </row>
    <row r="167" spans="1:9" ht="30" customHeight="1" x14ac:dyDescent="0.25">
      <c r="A167" s="19">
        <f>'[1]Supplier Tab'!C175</f>
        <v>0</v>
      </c>
      <c r="B167" s="19">
        <f>'[1]Supplier Tab'!M175</f>
        <v>0</v>
      </c>
      <c r="C167" s="20">
        <f>'[1]Supplier Tab'!L175</f>
        <v>0</v>
      </c>
      <c r="D167" s="28">
        <f>'[1]Supplier Tab'!O175</f>
        <v>0</v>
      </c>
      <c r="E167" s="20">
        <f>'[1]Supplier Tab'!P175</f>
        <v>0</v>
      </c>
      <c r="F167" s="19">
        <f>'[1]Supplier Tab'!Q175</f>
        <v>0</v>
      </c>
      <c r="G167" s="26">
        <f>'[1]Supplier Tab'!R175</f>
        <v>0</v>
      </c>
      <c r="H167" s="26">
        <f>'[1]Supplier Tab'!S175</f>
        <v>0</v>
      </c>
      <c r="I167" s="19">
        <f>'[1]Supplier Tab'!T175</f>
        <v>0</v>
      </c>
    </row>
    <row r="168" spans="1:9" ht="30" customHeight="1" x14ac:dyDescent="0.25">
      <c r="A168" s="19">
        <f>'[1]Supplier Tab'!C176</f>
        <v>0</v>
      </c>
      <c r="B168" s="19">
        <f>'[1]Supplier Tab'!M176</f>
        <v>0</v>
      </c>
      <c r="C168" s="20">
        <f>'[1]Supplier Tab'!L176</f>
        <v>0</v>
      </c>
      <c r="D168" s="28">
        <f>'[1]Supplier Tab'!O176</f>
        <v>0</v>
      </c>
      <c r="E168" s="20">
        <f>'[1]Supplier Tab'!P176</f>
        <v>0</v>
      </c>
      <c r="F168" s="19">
        <f>'[1]Supplier Tab'!Q176</f>
        <v>0</v>
      </c>
      <c r="G168" s="26">
        <f>'[1]Supplier Tab'!R176</f>
        <v>0</v>
      </c>
      <c r="H168" s="26">
        <f>'[1]Supplier Tab'!S176</f>
        <v>0</v>
      </c>
      <c r="I168" s="19">
        <f>'[1]Supplier Tab'!T176</f>
        <v>0</v>
      </c>
    </row>
    <row r="169" spans="1:9" ht="30" customHeight="1" x14ac:dyDescent="0.25">
      <c r="A169" s="19">
        <f>'[1]Supplier Tab'!C177</f>
        <v>0</v>
      </c>
      <c r="B169" s="19">
        <f>'[1]Supplier Tab'!M177</f>
        <v>0</v>
      </c>
      <c r="C169" s="20">
        <f>'[1]Supplier Tab'!L177</f>
        <v>0</v>
      </c>
      <c r="D169" s="28">
        <f>'[1]Supplier Tab'!O177</f>
        <v>0</v>
      </c>
      <c r="E169" s="20">
        <f>'[1]Supplier Tab'!P177</f>
        <v>0</v>
      </c>
      <c r="F169" s="19">
        <f>'[1]Supplier Tab'!Q177</f>
        <v>0</v>
      </c>
      <c r="G169" s="26">
        <f>'[1]Supplier Tab'!R177</f>
        <v>0</v>
      </c>
      <c r="H169" s="26">
        <f>'[1]Supplier Tab'!S177</f>
        <v>0</v>
      </c>
      <c r="I169" s="19">
        <f>'[1]Supplier Tab'!T177</f>
        <v>0</v>
      </c>
    </row>
    <row r="170" spans="1:9" ht="30" customHeight="1" x14ac:dyDescent="0.25">
      <c r="A170" s="19">
        <f>'[1]Supplier Tab'!C178</f>
        <v>0</v>
      </c>
      <c r="B170" s="19">
        <f>'[1]Supplier Tab'!M178</f>
        <v>0</v>
      </c>
      <c r="C170" s="20">
        <f>'[1]Supplier Tab'!L178</f>
        <v>0</v>
      </c>
      <c r="D170" s="28">
        <f>'[1]Supplier Tab'!O178</f>
        <v>0</v>
      </c>
      <c r="E170" s="20">
        <f>'[1]Supplier Tab'!P178</f>
        <v>0</v>
      </c>
      <c r="F170" s="19">
        <f>'[1]Supplier Tab'!Q178</f>
        <v>0</v>
      </c>
      <c r="G170" s="26">
        <f>'[1]Supplier Tab'!R178</f>
        <v>0</v>
      </c>
      <c r="H170" s="26">
        <f>'[1]Supplier Tab'!S178</f>
        <v>0</v>
      </c>
      <c r="I170" s="19">
        <f>'[1]Supplier Tab'!T178</f>
        <v>0</v>
      </c>
    </row>
    <row r="171" spans="1:9" ht="30" customHeight="1" x14ac:dyDescent="0.25">
      <c r="A171" s="19">
        <f>'[1]Supplier Tab'!C179</f>
        <v>0</v>
      </c>
      <c r="B171" s="19">
        <f>'[1]Supplier Tab'!M179</f>
        <v>0</v>
      </c>
      <c r="C171" s="20">
        <f>'[1]Supplier Tab'!L179</f>
        <v>0</v>
      </c>
      <c r="D171" s="28">
        <f>'[1]Supplier Tab'!O179</f>
        <v>0</v>
      </c>
      <c r="E171" s="20">
        <f>'[1]Supplier Tab'!P179</f>
        <v>0</v>
      </c>
      <c r="F171" s="19">
        <f>'[1]Supplier Tab'!Q179</f>
        <v>0</v>
      </c>
      <c r="G171" s="26">
        <f>'[1]Supplier Tab'!R179</f>
        <v>0</v>
      </c>
      <c r="H171" s="26">
        <f>'[1]Supplier Tab'!S179</f>
        <v>0</v>
      </c>
      <c r="I171" s="19">
        <f>'[1]Supplier Tab'!T179</f>
        <v>0</v>
      </c>
    </row>
    <row r="172" spans="1:9" ht="30" customHeight="1" x14ac:dyDescent="0.25">
      <c r="A172" s="19">
        <f>'[1]Supplier Tab'!C180</f>
        <v>0</v>
      </c>
      <c r="B172" s="19">
        <f>'[1]Supplier Tab'!M180</f>
        <v>0</v>
      </c>
      <c r="C172" s="20">
        <f>'[1]Supplier Tab'!L180</f>
        <v>0</v>
      </c>
      <c r="D172" s="28">
        <f>'[1]Supplier Tab'!O180</f>
        <v>0</v>
      </c>
      <c r="E172" s="20">
        <f>'[1]Supplier Tab'!P180</f>
        <v>0</v>
      </c>
      <c r="F172" s="19">
        <f>'[1]Supplier Tab'!Q180</f>
        <v>0</v>
      </c>
      <c r="G172" s="26">
        <f>'[1]Supplier Tab'!R180</f>
        <v>0</v>
      </c>
      <c r="H172" s="26">
        <f>'[1]Supplier Tab'!S180</f>
        <v>0</v>
      </c>
      <c r="I172" s="19">
        <f>'[1]Supplier Tab'!T180</f>
        <v>0</v>
      </c>
    </row>
    <row r="173" spans="1:9" ht="30" customHeight="1" x14ac:dyDescent="0.25">
      <c r="A173" s="19">
        <f>'[1]Supplier Tab'!C181</f>
        <v>0</v>
      </c>
      <c r="B173" s="19">
        <f>'[1]Supplier Tab'!M181</f>
        <v>0</v>
      </c>
      <c r="C173" s="20">
        <f>'[1]Supplier Tab'!L181</f>
        <v>0</v>
      </c>
      <c r="D173" s="28">
        <f>'[1]Supplier Tab'!O181</f>
        <v>0</v>
      </c>
      <c r="E173" s="20">
        <f>'[1]Supplier Tab'!P181</f>
        <v>0</v>
      </c>
      <c r="F173" s="19">
        <f>'[1]Supplier Tab'!Q181</f>
        <v>0</v>
      </c>
      <c r="G173" s="26">
        <f>'[1]Supplier Tab'!R181</f>
        <v>0</v>
      </c>
      <c r="H173" s="26">
        <f>'[1]Supplier Tab'!S181</f>
        <v>0</v>
      </c>
      <c r="I173" s="19">
        <f>'[1]Supplier Tab'!T181</f>
        <v>0</v>
      </c>
    </row>
    <row r="174" spans="1:9" ht="30" customHeight="1" x14ac:dyDescent="0.25">
      <c r="A174" s="19">
        <f>'[1]Supplier Tab'!C182</f>
        <v>0</v>
      </c>
      <c r="B174" s="19">
        <f>'[1]Supplier Tab'!M182</f>
        <v>0</v>
      </c>
      <c r="C174" s="20">
        <f>'[1]Supplier Tab'!L182</f>
        <v>0</v>
      </c>
      <c r="D174" s="28">
        <f>'[1]Supplier Tab'!O182</f>
        <v>0</v>
      </c>
      <c r="E174" s="20">
        <f>'[1]Supplier Tab'!P182</f>
        <v>0</v>
      </c>
      <c r="F174" s="19">
        <f>'[1]Supplier Tab'!Q182</f>
        <v>0</v>
      </c>
      <c r="G174" s="26">
        <f>'[1]Supplier Tab'!R182</f>
        <v>0</v>
      </c>
      <c r="H174" s="26">
        <f>'[1]Supplier Tab'!S182</f>
        <v>0</v>
      </c>
      <c r="I174" s="19">
        <f>'[1]Supplier Tab'!T182</f>
        <v>0</v>
      </c>
    </row>
    <row r="175" spans="1:9" ht="30" customHeight="1" x14ac:dyDescent="0.25">
      <c r="A175" s="19">
        <f>'[1]Supplier Tab'!C183</f>
        <v>0</v>
      </c>
      <c r="B175" s="19">
        <f>'[1]Supplier Tab'!M183</f>
        <v>0</v>
      </c>
      <c r="C175" s="20">
        <f>'[1]Supplier Tab'!L183</f>
        <v>0</v>
      </c>
      <c r="D175" s="28">
        <f>'[1]Supplier Tab'!O183</f>
        <v>0</v>
      </c>
      <c r="E175" s="20">
        <f>'[1]Supplier Tab'!P183</f>
        <v>0</v>
      </c>
      <c r="F175" s="19">
        <f>'[1]Supplier Tab'!Q183</f>
        <v>0</v>
      </c>
      <c r="G175" s="26">
        <f>'[1]Supplier Tab'!R183</f>
        <v>0</v>
      </c>
      <c r="H175" s="26">
        <f>'[1]Supplier Tab'!S183</f>
        <v>0</v>
      </c>
      <c r="I175" s="19">
        <f>'[1]Supplier Tab'!T183</f>
        <v>0</v>
      </c>
    </row>
    <row r="176" spans="1:9" ht="30" customHeight="1" x14ac:dyDescent="0.25">
      <c r="A176" s="19">
        <f>'[1]Supplier Tab'!C184</f>
        <v>0</v>
      </c>
      <c r="B176" s="19">
        <f>'[1]Supplier Tab'!M184</f>
        <v>0</v>
      </c>
      <c r="C176" s="20">
        <f>'[1]Supplier Tab'!L184</f>
        <v>0</v>
      </c>
      <c r="D176" s="28">
        <f>'[1]Supplier Tab'!O184</f>
        <v>0</v>
      </c>
      <c r="E176" s="20">
        <f>'[1]Supplier Tab'!P184</f>
        <v>0</v>
      </c>
      <c r="F176" s="19">
        <f>'[1]Supplier Tab'!Q184</f>
        <v>0</v>
      </c>
      <c r="G176" s="26">
        <f>'[1]Supplier Tab'!R184</f>
        <v>0</v>
      </c>
      <c r="H176" s="26">
        <f>'[1]Supplier Tab'!S184</f>
        <v>0</v>
      </c>
      <c r="I176" s="19">
        <f>'[1]Supplier Tab'!T184</f>
        <v>0</v>
      </c>
    </row>
    <row r="177" spans="1:9" ht="30" customHeight="1" x14ac:dyDescent="0.25">
      <c r="A177" s="19">
        <f>'[1]Supplier Tab'!C185</f>
        <v>0</v>
      </c>
      <c r="B177" s="19">
        <f>'[1]Supplier Tab'!M185</f>
        <v>0</v>
      </c>
      <c r="C177" s="20">
        <f>'[1]Supplier Tab'!L185</f>
        <v>0</v>
      </c>
      <c r="D177" s="28">
        <f>'[1]Supplier Tab'!O185</f>
        <v>0</v>
      </c>
      <c r="E177" s="20">
        <f>'[1]Supplier Tab'!P185</f>
        <v>0</v>
      </c>
      <c r="F177" s="19">
        <f>'[1]Supplier Tab'!Q185</f>
        <v>0</v>
      </c>
      <c r="G177" s="26">
        <f>'[1]Supplier Tab'!R185</f>
        <v>0</v>
      </c>
      <c r="H177" s="26">
        <f>'[1]Supplier Tab'!S185</f>
        <v>0</v>
      </c>
      <c r="I177" s="19">
        <f>'[1]Supplier Tab'!T185</f>
        <v>0</v>
      </c>
    </row>
    <row r="178" spans="1:9" ht="30" customHeight="1" x14ac:dyDescent="0.25">
      <c r="A178" s="19">
        <f>'[1]Supplier Tab'!C186</f>
        <v>0</v>
      </c>
      <c r="B178" s="19">
        <f>'[1]Supplier Tab'!M186</f>
        <v>0</v>
      </c>
      <c r="C178" s="20">
        <f>'[1]Supplier Tab'!L186</f>
        <v>0</v>
      </c>
      <c r="D178" s="28">
        <f>'[1]Supplier Tab'!O186</f>
        <v>0</v>
      </c>
      <c r="E178" s="20">
        <f>'[1]Supplier Tab'!P186</f>
        <v>0</v>
      </c>
      <c r="F178" s="19">
        <f>'[1]Supplier Tab'!Q186</f>
        <v>0</v>
      </c>
      <c r="G178" s="26">
        <f>'[1]Supplier Tab'!R186</f>
        <v>0</v>
      </c>
      <c r="H178" s="26">
        <f>'[1]Supplier Tab'!S186</f>
        <v>0</v>
      </c>
      <c r="I178" s="19">
        <f>'[1]Supplier Tab'!T186</f>
        <v>0</v>
      </c>
    </row>
    <row r="179" spans="1:9" ht="30" customHeight="1" x14ac:dyDescent="0.25">
      <c r="A179" s="19">
        <f>'[1]Supplier Tab'!C187</f>
        <v>0</v>
      </c>
      <c r="B179" s="19">
        <f>'[1]Supplier Tab'!M187</f>
        <v>0</v>
      </c>
      <c r="C179" s="20">
        <f>'[1]Supplier Tab'!L187</f>
        <v>0</v>
      </c>
      <c r="D179" s="28">
        <f>'[1]Supplier Tab'!O187</f>
        <v>0</v>
      </c>
      <c r="E179" s="20">
        <f>'[1]Supplier Tab'!P187</f>
        <v>0</v>
      </c>
      <c r="F179" s="19">
        <f>'[1]Supplier Tab'!Q187</f>
        <v>0</v>
      </c>
      <c r="G179" s="26">
        <f>'[1]Supplier Tab'!R187</f>
        <v>0</v>
      </c>
      <c r="H179" s="26">
        <f>'[1]Supplier Tab'!S187</f>
        <v>0</v>
      </c>
      <c r="I179" s="19">
        <f>'[1]Supplier Tab'!T187</f>
        <v>0</v>
      </c>
    </row>
    <row r="180" spans="1:9" ht="30" customHeight="1" x14ac:dyDescent="0.25">
      <c r="A180" s="19">
        <f>'[1]Supplier Tab'!C188</f>
        <v>0</v>
      </c>
      <c r="B180" s="19">
        <f>'[1]Supplier Tab'!M188</f>
        <v>0</v>
      </c>
      <c r="C180" s="20">
        <f>'[1]Supplier Tab'!L188</f>
        <v>0</v>
      </c>
      <c r="D180" s="28">
        <f>'[1]Supplier Tab'!O188</f>
        <v>0</v>
      </c>
      <c r="E180" s="20">
        <f>'[1]Supplier Tab'!P188</f>
        <v>0</v>
      </c>
      <c r="F180" s="19">
        <f>'[1]Supplier Tab'!Q188</f>
        <v>0</v>
      </c>
      <c r="G180" s="26">
        <f>'[1]Supplier Tab'!R188</f>
        <v>0</v>
      </c>
      <c r="H180" s="26">
        <f>'[1]Supplier Tab'!S188</f>
        <v>0</v>
      </c>
      <c r="I180" s="19">
        <f>'[1]Supplier Tab'!T188</f>
        <v>0</v>
      </c>
    </row>
    <row r="181" spans="1:9" ht="30" customHeight="1" x14ac:dyDescent="0.25">
      <c r="A181" s="19">
        <f>'[1]Supplier Tab'!C189</f>
        <v>0</v>
      </c>
      <c r="B181" s="19">
        <f>'[1]Supplier Tab'!M189</f>
        <v>0</v>
      </c>
      <c r="C181" s="20">
        <f>'[1]Supplier Tab'!L189</f>
        <v>0</v>
      </c>
      <c r="D181" s="28">
        <f>'[1]Supplier Tab'!O189</f>
        <v>0</v>
      </c>
      <c r="E181" s="20">
        <f>'[1]Supplier Tab'!P189</f>
        <v>0</v>
      </c>
      <c r="F181" s="19">
        <f>'[1]Supplier Tab'!Q189</f>
        <v>0</v>
      </c>
      <c r="G181" s="26">
        <f>'[1]Supplier Tab'!R189</f>
        <v>0</v>
      </c>
      <c r="H181" s="26">
        <f>'[1]Supplier Tab'!S189</f>
        <v>0</v>
      </c>
      <c r="I181" s="19">
        <f>'[1]Supplier Tab'!T189</f>
        <v>0</v>
      </c>
    </row>
    <row r="182" spans="1:9" ht="30" customHeight="1" x14ac:dyDescent="0.25">
      <c r="A182" s="19">
        <f>'[1]Supplier Tab'!C190</f>
        <v>0</v>
      </c>
      <c r="B182" s="19">
        <f>'[1]Supplier Tab'!M190</f>
        <v>0</v>
      </c>
      <c r="C182" s="20">
        <f>'[1]Supplier Tab'!L190</f>
        <v>0</v>
      </c>
      <c r="D182" s="28">
        <f>'[1]Supplier Tab'!O190</f>
        <v>0</v>
      </c>
      <c r="E182" s="20">
        <f>'[1]Supplier Tab'!P190</f>
        <v>0</v>
      </c>
      <c r="F182" s="19">
        <f>'[1]Supplier Tab'!Q190</f>
        <v>0</v>
      </c>
      <c r="G182" s="26">
        <f>'[1]Supplier Tab'!R190</f>
        <v>0</v>
      </c>
      <c r="H182" s="26">
        <f>'[1]Supplier Tab'!S190</f>
        <v>0</v>
      </c>
      <c r="I182" s="19">
        <f>'[1]Supplier Tab'!T190</f>
        <v>0</v>
      </c>
    </row>
    <row r="183" spans="1:9" ht="30" customHeight="1" x14ac:dyDescent="0.25">
      <c r="A183" s="19">
        <f>'[1]Supplier Tab'!C191</f>
        <v>0</v>
      </c>
      <c r="B183" s="19">
        <f>'[1]Supplier Tab'!M191</f>
        <v>0</v>
      </c>
      <c r="C183" s="20">
        <f>'[1]Supplier Tab'!L191</f>
        <v>0</v>
      </c>
      <c r="D183" s="28">
        <f>'[1]Supplier Tab'!O191</f>
        <v>0</v>
      </c>
      <c r="E183" s="20">
        <f>'[1]Supplier Tab'!P191</f>
        <v>0</v>
      </c>
      <c r="F183" s="19">
        <f>'[1]Supplier Tab'!Q191</f>
        <v>0</v>
      </c>
      <c r="G183" s="26">
        <f>'[1]Supplier Tab'!R191</f>
        <v>0</v>
      </c>
      <c r="H183" s="26">
        <f>'[1]Supplier Tab'!S191</f>
        <v>0</v>
      </c>
      <c r="I183" s="19">
        <f>'[1]Supplier Tab'!T191</f>
        <v>0</v>
      </c>
    </row>
    <row r="184" spans="1:9" ht="30" customHeight="1" x14ac:dyDescent="0.25">
      <c r="A184" s="19">
        <f>'[1]Supplier Tab'!C192</f>
        <v>0</v>
      </c>
      <c r="B184" s="19">
        <f>'[1]Supplier Tab'!M192</f>
        <v>0</v>
      </c>
      <c r="C184" s="20">
        <f>'[1]Supplier Tab'!L192</f>
        <v>0</v>
      </c>
      <c r="D184" s="28">
        <f>'[1]Supplier Tab'!O192</f>
        <v>0</v>
      </c>
      <c r="E184" s="20">
        <f>'[1]Supplier Tab'!P192</f>
        <v>0</v>
      </c>
      <c r="F184" s="19">
        <f>'[1]Supplier Tab'!Q192</f>
        <v>0</v>
      </c>
      <c r="G184" s="26">
        <f>'[1]Supplier Tab'!R192</f>
        <v>0</v>
      </c>
      <c r="H184" s="26">
        <f>'[1]Supplier Tab'!S192</f>
        <v>0</v>
      </c>
      <c r="I184" s="19">
        <f>'[1]Supplier Tab'!T192</f>
        <v>0</v>
      </c>
    </row>
    <row r="185" spans="1:9" ht="30" customHeight="1" x14ac:dyDescent="0.25">
      <c r="A185" s="19">
        <f>'[1]Supplier Tab'!C193</f>
        <v>0</v>
      </c>
      <c r="B185" s="19">
        <f>'[1]Supplier Tab'!M193</f>
        <v>0</v>
      </c>
      <c r="C185" s="20">
        <f>'[1]Supplier Tab'!L193</f>
        <v>0</v>
      </c>
      <c r="D185" s="28">
        <f>'[1]Supplier Tab'!O193</f>
        <v>0</v>
      </c>
      <c r="E185" s="20">
        <f>'[1]Supplier Tab'!P193</f>
        <v>0</v>
      </c>
      <c r="F185" s="19">
        <f>'[1]Supplier Tab'!Q193</f>
        <v>0</v>
      </c>
      <c r="G185" s="26">
        <f>'[1]Supplier Tab'!R193</f>
        <v>0</v>
      </c>
      <c r="H185" s="26">
        <f>'[1]Supplier Tab'!S193</f>
        <v>0</v>
      </c>
      <c r="I185" s="19">
        <f>'[1]Supplier Tab'!T193</f>
        <v>0</v>
      </c>
    </row>
    <row r="186" spans="1:9" ht="30" customHeight="1" x14ac:dyDescent="0.25">
      <c r="A186" s="19">
        <f>'[1]Supplier Tab'!C194</f>
        <v>0</v>
      </c>
      <c r="B186" s="19">
        <f>'[1]Supplier Tab'!M194</f>
        <v>0</v>
      </c>
      <c r="C186" s="20">
        <f>'[1]Supplier Tab'!L194</f>
        <v>0</v>
      </c>
      <c r="D186" s="28">
        <f>'[1]Supplier Tab'!O194</f>
        <v>0</v>
      </c>
      <c r="E186" s="20">
        <f>'[1]Supplier Tab'!P194</f>
        <v>0</v>
      </c>
      <c r="F186" s="19">
        <f>'[1]Supplier Tab'!Q194</f>
        <v>0</v>
      </c>
      <c r="G186" s="26">
        <f>'[1]Supplier Tab'!R194</f>
        <v>0</v>
      </c>
      <c r="H186" s="26">
        <f>'[1]Supplier Tab'!S194</f>
        <v>0</v>
      </c>
      <c r="I186" s="19">
        <f>'[1]Supplier Tab'!T194</f>
        <v>0</v>
      </c>
    </row>
    <row r="187" spans="1:9" ht="30" customHeight="1" x14ac:dyDescent="0.25">
      <c r="A187" s="19">
        <f>'[1]Supplier Tab'!C195</f>
        <v>0</v>
      </c>
      <c r="B187" s="19">
        <f>'[1]Supplier Tab'!M195</f>
        <v>0</v>
      </c>
      <c r="C187" s="20">
        <f>'[1]Supplier Tab'!L195</f>
        <v>0</v>
      </c>
      <c r="D187" s="28">
        <f>'[1]Supplier Tab'!O195</f>
        <v>0</v>
      </c>
      <c r="E187" s="20">
        <f>'[1]Supplier Tab'!P195</f>
        <v>0</v>
      </c>
      <c r="F187" s="19">
        <f>'[1]Supplier Tab'!Q195</f>
        <v>0</v>
      </c>
      <c r="G187" s="26">
        <f>'[1]Supplier Tab'!R195</f>
        <v>0</v>
      </c>
      <c r="H187" s="26">
        <f>'[1]Supplier Tab'!S195</f>
        <v>0</v>
      </c>
      <c r="I187" s="19">
        <f>'[1]Supplier Tab'!T195</f>
        <v>0</v>
      </c>
    </row>
    <row r="188" spans="1:9" ht="30" customHeight="1" x14ac:dyDescent="0.25">
      <c r="A188" s="19">
        <f>'[1]Supplier Tab'!C196</f>
        <v>0</v>
      </c>
      <c r="B188" s="19">
        <f>'[1]Supplier Tab'!M196</f>
        <v>0</v>
      </c>
      <c r="C188" s="20">
        <f>'[1]Supplier Tab'!L196</f>
        <v>0</v>
      </c>
      <c r="D188" s="28">
        <f>'[1]Supplier Tab'!O196</f>
        <v>0</v>
      </c>
      <c r="E188" s="20">
        <f>'[1]Supplier Tab'!P196</f>
        <v>0</v>
      </c>
      <c r="F188" s="19">
        <f>'[1]Supplier Tab'!Q196</f>
        <v>0</v>
      </c>
      <c r="G188" s="26">
        <f>'[1]Supplier Tab'!R196</f>
        <v>0</v>
      </c>
      <c r="H188" s="26">
        <f>'[1]Supplier Tab'!S196</f>
        <v>0</v>
      </c>
      <c r="I188" s="19">
        <f>'[1]Supplier Tab'!T196</f>
        <v>0</v>
      </c>
    </row>
    <row r="189" spans="1:9" ht="30" customHeight="1" x14ac:dyDescent="0.25">
      <c r="A189" s="19">
        <f>'[1]Supplier Tab'!C197</f>
        <v>0</v>
      </c>
      <c r="B189" s="19">
        <f>'[1]Supplier Tab'!M197</f>
        <v>0</v>
      </c>
      <c r="C189" s="20">
        <f>'[1]Supplier Tab'!L197</f>
        <v>0</v>
      </c>
      <c r="D189" s="28">
        <f>'[1]Supplier Tab'!O197</f>
        <v>0</v>
      </c>
      <c r="E189" s="20">
        <f>'[1]Supplier Tab'!P197</f>
        <v>0</v>
      </c>
      <c r="F189" s="19">
        <f>'[1]Supplier Tab'!Q197</f>
        <v>0</v>
      </c>
      <c r="G189" s="26">
        <f>'[1]Supplier Tab'!R197</f>
        <v>0</v>
      </c>
      <c r="H189" s="26">
        <f>'[1]Supplier Tab'!S197</f>
        <v>0</v>
      </c>
      <c r="I189" s="19">
        <f>'[1]Supplier Tab'!T197</f>
        <v>0</v>
      </c>
    </row>
    <row r="190" spans="1:9" ht="30" customHeight="1" x14ac:dyDescent="0.25">
      <c r="A190" s="19">
        <f>'[1]Supplier Tab'!C198</f>
        <v>0</v>
      </c>
      <c r="B190" s="19">
        <f>'[1]Supplier Tab'!M198</f>
        <v>0</v>
      </c>
      <c r="C190" s="20">
        <f>'[1]Supplier Tab'!L198</f>
        <v>0</v>
      </c>
      <c r="D190" s="28">
        <f>'[1]Supplier Tab'!O198</f>
        <v>0</v>
      </c>
      <c r="E190" s="20">
        <f>'[1]Supplier Tab'!P198</f>
        <v>0</v>
      </c>
      <c r="F190" s="19">
        <f>'[1]Supplier Tab'!Q198</f>
        <v>0</v>
      </c>
      <c r="G190" s="26">
        <f>'[1]Supplier Tab'!R198</f>
        <v>0</v>
      </c>
      <c r="H190" s="26">
        <f>'[1]Supplier Tab'!S198</f>
        <v>0</v>
      </c>
      <c r="I190" s="19">
        <f>'[1]Supplier Tab'!T198</f>
        <v>0</v>
      </c>
    </row>
    <row r="191" spans="1:9" ht="30" customHeight="1" x14ac:dyDescent="0.25">
      <c r="A191" s="19">
        <f>'[1]Supplier Tab'!C199</f>
        <v>0</v>
      </c>
      <c r="B191" s="19">
        <f>'[1]Supplier Tab'!M199</f>
        <v>0</v>
      </c>
      <c r="C191" s="20">
        <f>'[1]Supplier Tab'!L199</f>
        <v>0</v>
      </c>
      <c r="D191" s="28">
        <f>'[1]Supplier Tab'!O199</f>
        <v>0</v>
      </c>
      <c r="E191" s="20">
        <f>'[1]Supplier Tab'!P199</f>
        <v>0</v>
      </c>
      <c r="F191" s="19">
        <f>'[1]Supplier Tab'!Q199</f>
        <v>0</v>
      </c>
      <c r="G191" s="26">
        <f>'[1]Supplier Tab'!R199</f>
        <v>0</v>
      </c>
      <c r="H191" s="26">
        <f>'[1]Supplier Tab'!S199</f>
        <v>0</v>
      </c>
      <c r="I191" s="19">
        <f>'[1]Supplier Tab'!T199</f>
        <v>0</v>
      </c>
    </row>
    <row r="192" spans="1:9" ht="30" customHeight="1" x14ac:dyDescent="0.25">
      <c r="A192" s="19">
        <f>'[1]Supplier Tab'!C200</f>
        <v>0</v>
      </c>
      <c r="B192" s="19">
        <f>'[1]Supplier Tab'!M200</f>
        <v>0</v>
      </c>
      <c r="C192" s="20">
        <f>'[1]Supplier Tab'!L200</f>
        <v>0</v>
      </c>
      <c r="D192" s="28">
        <f>'[1]Supplier Tab'!O200</f>
        <v>0</v>
      </c>
      <c r="E192" s="20">
        <f>'[1]Supplier Tab'!P200</f>
        <v>0</v>
      </c>
      <c r="F192" s="19">
        <f>'[1]Supplier Tab'!Q200</f>
        <v>0</v>
      </c>
      <c r="G192" s="26">
        <f>'[1]Supplier Tab'!R200</f>
        <v>0</v>
      </c>
      <c r="H192" s="26">
        <f>'[1]Supplier Tab'!S200</f>
        <v>0</v>
      </c>
      <c r="I192" s="19">
        <f>'[1]Supplier Tab'!T200</f>
        <v>0</v>
      </c>
    </row>
    <row r="193" spans="1:9" ht="30" customHeight="1" x14ac:dyDescent="0.25">
      <c r="A193" s="19">
        <f>'[1]Supplier Tab'!C201</f>
        <v>0</v>
      </c>
      <c r="B193" s="19">
        <f>'[1]Supplier Tab'!M201</f>
        <v>0</v>
      </c>
      <c r="C193" s="20">
        <f>'[1]Supplier Tab'!L201</f>
        <v>0</v>
      </c>
      <c r="D193" s="28">
        <f>'[1]Supplier Tab'!O201</f>
        <v>0</v>
      </c>
      <c r="E193" s="20">
        <f>'[1]Supplier Tab'!P201</f>
        <v>0</v>
      </c>
      <c r="F193" s="19">
        <f>'[1]Supplier Tab'!Q201</f>
        <v>0</v>
      </c>
      <c r="G193" s="26">
        <f>'[1]Supplier Tab'!R201</f>
        <v>0</v>
      </c>
      <c r="H193" s="26">
        <f>'[1]Supplier Tab'!S201</f>
        <v>0</v>
      </c>
      <c r="I193" s="19">
        <f>'[1]Supplier Tab'!T201</f>
        <v>0</v>
      </c>
    </row>
    <row r="194" spans="1:9" ht="30" customHeight="1" x14ac:dyDescent="0.25">
      <c r="A194" s="19">
        <f>'[1]Supplier Tab'!C202</f>
        <v>0</v>
      </c>
      <c r="B194" s="19">
        <f>'[1]Supplier Tab'!M202</f>
        <v>0</v>
      </c>
      <c r="C194" s="20">
        <f>'[1]Supplier Tab'!L202</f>
        <v>0</v>
      </c>
      <c r="D194" s="28">
        <f>'[1]Supplier Tab'!O202</f>
        <v>0</v>
      </c>
      <c r="E194" s="20">
        <f>'[1]Supplier Tab'!P202</f>
        <v>0</v>
      </c>
      <c r="F194" s="19">
        <f>'[1]Supplier Tab'!Q202</f>
        <v>0</v>
      </c>
      <c r="G194" s="26">
        <f>'[1]Supplier Tab'!R202</f>
        <v>0</v>
      </c>
      <c r="H194" s="26">
        <f>'[1]Supplier Tab'!S202</f>
        <v>0</v>
      </c>
      <c r="I194" s="19">
        <f>'[1]Supplier Tab'!T202</f>
        <v>0</v>
      </c>
    </row>
    <row r="195" spans="1:9" ht="30" customHeight="1" x14ac:dyDescent="0.25">
      <c r="A195" s="19">
        <f>'[1]Supplier Tab'!C203</f>
        <v>0</v>
      </c>
      <c r="B195" s="19">
        <f>'[1]Supplier Tab'!M203</f>
        <v>0</v>
      </c>
      <c r="C195" s="20">
        <f>'[1]Supplier Tab'!L203</f>
        <v>0</v>
      </c>
      <c r="D195" s="28">
        <f>'[1]Supplier Tab'!O203</f>
        <v>0</v>
      </c>
      <c r="E195" s="20">
        <f>'[1]Supplier Tab'!P203</f>
        <v>0</v>
      </c>
      <c r="F195" s="19">
        <f>'[1]Supplier Tab'!Q203</f>
        <v>0</v>
      </c>
      <c r="G195" s="26">
        <f>'[1]Supplier Tab'!R203</f>
        <v>0</v>
      </c>
      <c r="H195" s="26">
        <f>'[1]Supplier Tab'!S203</f>
        <v>0</v>
      </c>
      <c r="I195" s="19">
        <f>'[1]Supplier Tab'!T203</f>
        <v>0</v>
      </c>
    </row>
    <row r="196" spans="1:9" ht="30" customHeight="1" x14ac:dyDescent="0.25">
      <c r="A196" s="19">
        <f>'[1]Supplier Tab'!C204</f>
        <v>0</v>
      </c>
      <c r="B196" s="19">
        <f>'[1]Supplier Tab'!M204</f>
        <v>0</v>
      </c>
      <c r="C196" s="20">
        <f>'[1]Supplier Tab'!L204</f>
        <v>0</v>
      </c>
      <c r="D196" s="28">
        <f>'[1]Supplier Tab'!O204</f>
        <v>0</v>
      </c>
      <c r="E196" s="20">
        <f>'[1]Supplier Tab'!P204</f>
        <v>0</v>
      </c>
      <c r="F196" s="19">
        <f>'[1]Supplier Tab'!Q204</f>
        <v>0</v>
      </c>
      <c r="G196" s="26">
        <f>'[1]Supplier Tab'!R204</f>
        <v>0</v>
      </c>
      <c r="H196" s="26">
        <f>'[1]Supplier Tab'!S204</f>
        <v>0</v>
      </c>
      <c r="I196" s="19">
        <f>'[1]Supplier Tab'!T204</f>
        <v>0</v>
      </c>
    </row>
    <row r="197" spans="1:9" ht="30" customHeight="1" x14ac:dyDescent="0.25">
      <c r="A197" s="19">
        <f>'[1]Supplier Tab'!C205</f>
        <v>0</v>
      </c>
      <c r="B197" s="19">
        <f>'[1]Supplier Tab'!M205</f>
        <v>0</v>
      </c>
      <c r="C197" s="20">
        <f>'[1]Supplier Tab'!L205</f>
        <v>0</v>
      </c>
      <c r="D197" s="28">
        <f>'[1]Supplier Tab'!O205</f>
        <v>0</v>
      </c>
      <c r="E197" s="20">
        <f>'[1]Supplier Tab'!P205</f>
        <v>0</v>
      </c>
      <c r="F197" s="19">
        <f>'[1]Supplier Tab'!Q205</f>
        <v>0</v>
      </c>
      <c r="G197" s="26">
        <f>'[1]Supplier Tab'!R205</f>
        <v>0</v>
      </c>
      <c r="H197" s="26">
        <f>'[1]Supplier Tab'!S205</f>
        <v>0</v>
      </c>
      <c r="I197" s="19">
        <f>'[1]Supplier Tab'!T205</f>
        <v>0</v>
      </c>
    </row>
    <row r="198" spans="1:9" ht="30" customHeight="1" x14ac:dyDescent="0.25">
      <c r="A198" s="19">
        <f>'[1]Supplier Tab'!C206</f>
        <v>0</v>
      </c>
      <c r="B198" s="19">
        <f>'[1]Supplier Tab'!M206</f>
        <v>0</v>
      </c>
      <c r="C198" s="20">
        <f>'[1]Supplier Tab'!L206</f>
        <v>0</v>
      </c>
      <c r="D198" s="28">
        <f>'[1]Supplier Tab'!O206</f>
        <v>0</v>
      </c>
      <c r="E198" s="20">
        <f>'[1]Supplier Tab'!P206</f>
        <v>0</v>
      </c>
      <c r="F198" s="19">
        <f>'[1]Supplier Tab'!Q206</f>
        <v>0</v>
      </c>
      <c r="G198" s="26">
        <f>'[1]Supplier Tab'!R206</f>
        <v>0</v>
      </c>
      <c r="H198" s="26">
        <f>'[1]Supplier Tab'!S206</f>
        <v>0</v>
      </c>
      <c r="I198" s="19">
        <f>'[1]Supplier Tab'!T206</f>
        <v>0</v>
      </c>
    </row>
    <row r="199" spans="1:9" ht="30" customHeight="1" x14ac:dyDescent="0.25">
      <c r="A199" s="19">
        <f>'[1]Supplier Tab'!C207</f>
        <v>0</v>
      </c>
      <c r="B199" s="19">
        <f>'[1]Supplier Tab'!M207</f>
        <v>0</v>
      </c>
      <c r="C199" s="20">
        <f>'[1]Supplier Tab'!L207</f>
        <v>0</v>
      </c>
      <c r="D199" s="28">
        <f>'[1]Supplier Tab'!O207</f>
        <v>0</v>
      </c>
      <c r="E199" s="20">
        <f>'[1]Supplier Tab'!P207</f>
        <v>0</v>
      </c>
      <c r="F199" s="19">
        <f>'[1]Supplier Tab'!Q207</f>
        <v>0</v>
      </c>
      <c r="G199" s="26">
        <f>'[1]Supplier Tab'!R207</f>
        <v>0</v>
      </c>
      <c r="H199" s="26">
        <f>'[1]Supplier Tab'!S207</f>
        <v>0</v>
      </c>
      <c r="I199" s="19">
        <f>'[1]Supplier Tab'!T207</f>
        <v>0</v>
      </c>
    </row>
    <row r="200" spans="1:9" ht="30" customHeight="1" x14ac:dyDescent="0.25">
      <c r="A200" s="19">
        <f>'[1]Supplier Tab'!C208</f>
        <v>0</v>
      </c>
      <c r="B200" s="19">
        <f>'[1]Supplier Tab'!M208</f>
        <v>0</v>
      </c>
      <c r="C200" s="20">
        <f>'[1]Supplier Tab'!L208</f>
        <v>0</v>
      </c>
      <c r="D200" s="28">
        <f>'[1]Supplier Tab'!O208</f>
        <v>0</v>
      </c>
      <c r="E200" s="20">
        <f>'[1]Supplier Tab'!P208</f>
        <v>0</v>
      </c>
      <c r="F200" s="19">
        <f>'[1]Supplier Tab'!Q208</f>
        <v>0</v>
      </c>
      <c r="G200" s="26">
        <f>'[1]Supplier Tab'!R208</f>
        <v>0</v>
      </c>
      <c r="H200" s="26">
        <f>'[1]Supplier Tab'!S208</f>
        <v>0</v>
      </c>
      <c r="I200" s="19">
        <f>'[1]Supplier Tab'!T208</f>
        <v>0</v>
      </c>
    </row>
    <row r="201" spans="1:9" ht="30" customHeight="1" x14ac:dyDescent="0.25">
      <c r="A201" s="19">
        <f>'[1]Supplier Tab'!C209</f>
        <v>0</v>
      </c>
      <c r="B201" s="19">
        <f>'[1]Supplier Tab'!M209</f>
        <v>0</v>
      </c>
      <c r="C201" s="20">
        <f>'[1]Supplier Tab'!L209</f>
        <v>0</v>
      </c>
      <c r="D201" s="28">
        <f>'[1]Supplier Tab'!O209</f>
        <v>0</v>
      </c>
      <c r="E201" s="20">
        <f>'[1]Supplier Tab'!P209</f>
        <v>0</v>
      </c>
      <c r="F201" s="19">
        <f>'[1]Supplier Tab'!Q209</f>
        <v>0</v>
      </c>
      <c r="G201" s="26">
        <f>'[1]Supplier Tab'!R209</f>
        <v>0</v>
      </c>
      <c r="H201" s="26">
        <f>'[1]Supplier Tab'!S209</f>
        <v>0</v>
      </c>
      <c r="I201" s="19">
        <f>'[1]Supplier Tab'!T209</f>
        <v>0</v>
      </c>
    </row>
    <row r="202" spans="1:9" ht="30" customHeight="1" x14ac:dyDescent="0.25"/>
    <row r="203" spans="1:9" ht="30" customHeight="1" x14ac:dyDescent="0.25"/>
    <row r="204" spans="1:9" ht="30" customHeight="1" x14ac:dyDescent="0.25"/>
    <row r="205" spans="1:9" ht="30" customHeight="1" x14ac:dyDescent="0.25"/>
    <row r="206" spans="1:9" ht="30" customHeight="1" x14ac:dyDescent="0.25"/>
    <row r="207" spans="1:9" ht="30" customHeight="1" x14ac:dyDescent="0.25"/>
    <row r="208" spans="1:9"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sheetData>
  <sheetProtection formatColumns="0" formatRows="0" selectLockedCells="1" autoFilter="0" selectUnlockedCells="1"/>
  <autoFilter ref="A1:I202" xr:uid="{00000000-0009-0000-0000-000005000000}"/>
  <dataValidations count="3">
    <dataValidation type="textLength" operator="equal" allowBlank="1" showInputMessage="1" showErrorMessage="1" sqref="A202:A64755" xr:uid="{8DFEDB66-4DF3-4E6D-A984-16DE79FF41CD}">
      <formula1>10</formula1>
    </dataValidation>
    <dataValidation allowBlank="1" showInputMessage="1" showErrorMessage="1" promptTitle="Right ALT + ENTER to add lines" sqref="C202:E64755" xr:uid="{0855EB82-BB28-4747-A331-B99CB913E82F}"/>
    <dataValidation type="textLength" operator="equal" allowBlank="1" showInputMessage="1" showErrorMessage="1" sqref="B202:B64755" xr:uid="{42329048-8855-472F-8628-7518C4213DAD}">
      <formula1>6</formula1>
    </dataValidation>
  </dataValidations>
  <hyperlinks>
    <hyperlink ref="I3" r:id="rId1" xr:uid="{32C0DD5B-B7D0-470F-A8B5-79B302827EC7}"/>
    <hyperlink ref="I5" r:id="rId2" display="ghunter@gentueri.com ;randynagy@gentueri.com                               " xr:uid="{6B25C91D-E1B4-457F-9135-528BE8E59309}"/>
    <hyperlink ref="I2" r:id="rId3" xr:uid="{A9198082-99D6-413E-ADAA-04ADAC264617}"/>
    <hyperlink ref="I4" r:id="rId4" xr:uid="{6F3ADFC6-AA9D-4704-86AB-6528383AF303}"/>
  </hyperlinks>
  <printOptions horizontalCentered="1"/>
  <pageMargins left="0" right="0" top="0" bottom="0" header="0.3" footer="0.3"/>
  <pageSetup scale="56"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8483-3078-42F3-8963-3EAA3D0DB989}">
  <dimension ref="A1:M30"/>
  <sheetViews>
    <sheetView workbookViewId="0"/>
  </sheetViews>
  <sheetFormatPr defaultRowHeight="12.75" x14ac:dyDescent="0.2"/>
  <cols>
    <col min="1" max="1" width="6.140625" bestFit="1" customWidth="1"/>
    <col min="2" max="2" width="18.7109375" bestFit="1" customWidth="1"/>
    <col min="3" max="3" width="17.42578125" customWidth="1"/>
    <col min="4" max="4" width="18.7109375" bestFit="1" customWidth="1"/>
    <col min="5" max="5" width="25.5703125" customWidth="1"/>
    <col min="6" max="6" width="27.140625" customWidth="1"/>
    <col min="7" max="7" width="16.85546875" customWidth="1"/>
    <col min="8" max="8" width="14.5703125" style="119" customWidth="1"/>
    <col min="9" max="9" width="13.140625" customWidth="1"/>
    <col min="10" max="10" width="12.42578125" style="119" customWidth="1"/>
    <col min="12" max="12" width="9.7109375" bestFit="1" customWidth="1"/>
    <col min="13" max="13" width="10.7109375" bestFit="1" customWidth="1"/>
  </cols>
  <sheetData>
    <row r="1" spans="1:13" ht="15" x14ac:dyDescent="0.25">
      <c r="A1" s="35"/>
    </row>
    <row r="2" spans="1:13" ht="23.25" x14ac:dyDescent="0.35">
      <c r="A2" s="36" t="s">
        <v>44</v>
      </c>
      <c r="B2" s="37"/>
    </row>
    <row r="3" spans="1:13" ht="15" x14ac:dyDescent="0.25">
      <c r="A3" s="35"/>
    </row>
    <row r="4" spans="1:13" ht="18.75" x14ac:dyDescent="0.3">
      <c r="A4" s="38" t="s">
        <v>45</v>
      </c>
    </row>
    <row r="5" spans="1:13" ht="15" x14ac:dyDescent="0.25">
      <c r="A5" s="35"/>
    </row>
    <row r="6" spans="1:13" ht="18.75" x14ac:dyDescent="0.3">
      <c r="A6" s="38" t="s">
        <v>3078</v>
      </c>
    </row>
    <row r="10" spans="1:13" s="42" customFormat="1" ht="60" x14ac:dyDescent="0.2">
      <c r="A10" s="39" t="s">
        <v>46</v>
      </c>
      <c r="B10" s="40" t="s">
        <v>21</v>
      </c>
      <c r="C10" s="41" t="s">
        <v>47</v>
      </c>
      <c r="D10" s="40" t="s">
        <v>48</v>
      </c>
      <c r="E10" s="40" t="s">
        <v>49</v>
      </c>
      <c r="F10" s="40" t="s">
        <v>50</v>
      </c>
      <c r="G10" s="40" t="s">
        <v>51</v>
      </c>
      <c r="H10" s="129" t="s">
        <v>52</v>
      </c>
      <c r="I10" s="40" t="s">
        <v>53</v>
      </c>
      <c r="J10" s="131" t="s">
        <v>54</v>
      </c>
    </row>
    <row r="11" spans="1:13" s="42" customFormat="1" ht="15" x14ac:dyDescent="0.2">
      <c r="A11" s="43">
        <v>1</v>
      </c>
      <c r="B11" s="43" t="s">
        <v>32</v>
      </c>
      <c r="C11" s="44" t="s">
        <v>55</v>
      </c>
      <c r="D11" s="43" t="s">
        <v>32</v>
      </c>
      <c r="E11" s="44" t="s">
        <v>55</v>
      </c>
      <c r="F11" s="44" t="s">
        <v>56</v>
      </c>
      <c r="G11" s="44" t="s">
        <v>57</v>
      </c>
      <c r="H11" s="130">
        <v>4144</v>
      </c>
      <c r="I11" s="45">
        <v>0.18</v>
      </c>
      <c r="J11" s="132">
        <v>3398.08</v>
      </c>
    </row>
    <row r="12" spans="1:13" s="42" customFormat="1" ht="30" x14ac:dyDescent="0.2">
      <c r="A12" s="43">
        <v>2</v>
      </c>
      <c r="B12" s="43" t="s">
        <v>32</v>
      </c>
      <c r="C12" s="44" t="s">
        <v>58</v>
      </c>
      <c r="D12" s="43" t="s">
        <v>32</v>
      </c>
      <c r="E12" s="44" t="s">
        <v>58</v>
      </c>
      <c r="F12" s="44" t="s">
        <v>59</v>
      </c>
      <c r="G12" s="44" t="s">
        <v>57</v>
      </c>
      <c r="H12" s="130">
        <v>182</v>
      </c>
      <c r="I12" s="45">
        <v>0.18</v>
      </c>
      <c r="J12" s="132">
        <v>149.24</v>
      </c>
    </row>
    <row r="13" spans="1:13" s="42" customFormat="1" ht="30" x14ac:dyDescent="0.2">
      <c r="A13" s="43">
        <v>3</v>
      </c>
      <c r="B13" s="43" t="s">
        <v>32</v>
      </c>
      <c r="C13" s="44" t="s">
        <v>60</v>
      </c>
      <c r="D13" s="43" t="s">
        <v>32</v>
      </c>
      <c r="E13" s="44" t="s">
        <v>60</v>
      </c>
      <c r="F13" s="44" t="s">
        <v>61</v>
      </c>
      <c r="G13" s="44" t="s">
        <v>57</v>
      </c>
      <c r="H13" s="130">
        <v>1124</v>
      </c>
      <c r="I13" s="45">
        <v>0.18</v>
      </c>
      <c r="J13" s="132">
        <v>921.68</v>
      </c>
    </row>
    <row r="14" spans="1:13" s="42" customFormat="1" ht="30" x14ac:dyDescent="0.2">
      <c r="A14" s="43">
        <v>4</v>
      </c>
      <c r="B14" s="43" t="s">
        <v>32</v>
      </c>
      <c r="C14" s="44" t="s">
        <v>62</v>
      </c>
      <c r="D14" s="43" t="s">
        <v>32</v>
      </c>
      <c r="E14" s="44" t="s">
        <v>62</v>
      </c>
      <c r="F14" s="44" t="s">
        <v>63</v>
      </c>
      <c r="G14" s="44" t="s">
        <v>57</v>
      </c>
      <c r="H14" s="130">
        <v>4192</v>
      </c>
      <c r="I14" s="45">
        <v>0.18</v>
      </c>
      <c r="J14" s="132">
        <v>3437.44</v>
      </c>
    </row>
    <row r="15" spans="1:13" s="42" customFormat="1" ht="30" x14ac:dyDescent="0.2">
      <c r="A15" s="43">
        <v>5</v>
      </c>
      <c r="B15" s="43" t="s">
        <v>32</v>
      </c>
      <c r="C15" s="44" t="s">
        <v>64</v>
      </c>
      <c r="D15" s="43" t="s">
        <v>32</v>
      </c>
      <c r="E15" s="44" t="s">
        <v>64</v>
      </c>
      <c r="F15" s="44" t="s">
        <v>65</v>
      </c>
      <c r="G15" s="44" t="s">
        <v>57</v>
      </c>
      <c r="H15" s="130">
        <v>308</v>
      </c>
      <c r="I15" s="45">
        <v>0.18</v>
      </c>
      <c r="J15" s="132">
        <v>252.56</v>
      </c>
    </row>
    <row r="16" spans="1:13" s="42" customFormat="1" ht="30" x14ac:dyDescent="0.2">
      <c r="A16" s="43">
        <v>6</v>
      </c>
      <c r="B16" s="43" t="s">
        <v>32</v>
      </c>
      <c r="C16" s="44" t="s">
        <v>66</v>
      </c>
      <c r="D16" s="43" t="s">
        <v>32</v>
      </c>
      <c r="E16" s="44" t="s">
        <v>66</v>
      </c>
      <c r="F16" s="44" t="s">
        <v>67</v>
      </c>
      <c r="G16" s="44" t="s">
        <v>57</v>
      </c>
      <c r="H16" s="130">
        <v>20222</v>
      </c>
      <c r="I16" s="45">
        <v>0.2</v>
      </c>
      <c r="J16" s="132">
        <v>16177.6</v>
      </c>
      <c r="L16" s="72"/>
      <c r="M16" s="72"/>
    </row>
    <row r="17" spans="1:13" s="42" customFormat="1" ht="30" x14ac:dyDescent="0.2">
      <c r="A17" s="43">
        <v>7</v>
      </c>
      <c r="B17" s="43" t="s">
        <v>32</v>
      </c>
      <c r="C17" s="44" t="s">
        <v>68</v>
      </c>
      <c r="D17" s="43" t="s">
        <v>32</v>
      </c>
      <c r="E17" s="44" t="s">
        <v>68</v>
      </c>
      <c r="F17" s="44" t="s">
        <v>69</v>
      </c>
      <c r="G17" s="44" t="s">
        <v>57</v>
      </c>
      <c r="H17" s="130">
        <v>7950</v>
      </c>
      <c r="I17" s="45">
        <v>0.18</v>
      </c>
      <c r="J17" s="132">
        <v>6519</v>
      </c>
    </row>
    <row r="18" spans="1:13" s="42" customFormat="1" ht="30" x14ac:dyDescent="0.2">
      <c r="A18" s="43">
        <v>8</v>
      </c>
      <c r="B18" s="43" t="s">
        <v>32</v>
      </c>
      <c r="C18" s="44" t="s">
        <v>70</v>
      </c>
      <c r="D18" s="43" t="s">
        <v>32</v>
      </c>
      <c r="E18" s="44" t="s">
        <v>70</v>
      </c>
      <c r="F18" s="44" t="s">
        <v>71</v>
      </c>
      <c r="G18" s="44" t="s">
        <v>57</v>
      </c>
      <c r="H18" s="130">
        <v>197</v>
      </c>
      <c r="I18" s="45">
        <v>0.18</v>
      </c>
      <c r="J18" s="132">
        <v>161.54</v>
      </c>
    </row>
    <row r="19" spans="1:13" s="42" customFormat="1" ht="30" x14ac:dyDescent="0.2">
      <c r="A19" s="43">
        <v>9</v>
      </c>
      <c r="B19" s="43" t="s">
        <v>32</v>
      </c>
      <c r="C19" s="44" t="s">
        <v>72</v>
      </c>
      <c r="D19" s="43" t="s">
        <v>32</v>
      </c>
      <c r="E19" s="44" t="s">
        <v>72</v>
      </c>
      <c r="F19" s="44" t="s">
        <v>73</v>
      </c>
      <c r="G19" s="44" t="s">
        <v>57</v>
      </c>
      <c r="H19" s="130">
        <v>825</v>
      </c>
      <c r="I19" s="45">
        <v>0.18</v>
      </c>
      <c r="J19" s="132">
        <v>676.5</v>
      </c>
    </row>
    <row r="20" spans="1:13" s="42" customFormat="1" ht="30" x14ac:dyDescent="0.2">
      <c r="A20" s="43">
        <v>10</v>
      </c>
      <c r="B20" s="43" t="s">
        <v>32</v>
      </c>
      <c r="C20" s="44" t="s">
        <v>74</v>
      </c>
      <c r="D20" s="43" t="s">
        <v>32</v>
      </c>
      <c r="E20" s="44" t="s">
        <v>74</v>
      </c>
      <c r="F20" s="44" t="s">
        <v>75</v>
      </c>
      <c r="G20" s="44" t="s">
        <v>57</v>
      </c>
      <c r="H20" s="130">
        <v>811</v>
      </c>
      <c r="I20" s="45">
        <v>0.18</v>
      </c>
      <c r="J20" s="132">
        <v>665.02</v>
      </c>
    </row>
    <row r="21" spans="1:13" s="42" customFormat="1" ht="45" x14ac:dyDescent="0.2">
      <c r="A21" s="43">
        <v>11</v>
      </c>
      <c r="B21" s="43" t="s">
        <v>32</v>
      </c>
      <c r="C21" s="44" t="s">
        <v>76</v>
      </c>
      <c r="D21" s="43" t="s">
        <v>32</v>
      </c>
      <c r="E21" s="44" t="s">
        <v>76</v>
      </c>
      <c r="F21" s="44" t="s">
        <v>77</v>
      </c>
      <c r="G21" s="44" t="s">
        <v>57</v>
      </c>
      <c r="H21" s="130">
        <v>5647</v>
      </c>
      <c r="I21" s="45">
        <v>0.18</v>
      </c>
      <c r="J21" s="132">
        <v>4630.54</v>
      </c>
    </row>
    <row r="22" spans="1:13" s="42" customFormat="1" ht="30" x14ac:dyDescent="0.2">
      <c r="A22" s="43">
        <v>12</v>
      </c>
      <c r="B22" s="43" t="s">
        <v>32</v>
      </c>
      <c r="C22" s="44" t="s">
        <v>78</v>
      </c>
      <c r="D22" s="43" t="s">
        <v>32</v>
      </c>
      <c r="E22" s="44" t="s">
        <v>78</v>
      </c>
      <c r="F22" s="44" t="s">
        <v>79</v>
      </c>
      <c r="G22" s="44" t="s">
        <v>57</v>
      </c>
      <c r="H22" s="130">
        <v>197</v>
      </c>
      <c r="I22" s="45">
        <v>0.18</v>
      </c>
      <c r="J22" s="132">
        <v>161.54</v>
      </c>
    </row>
    <row r="23" spans="1:13" s="42" customFormat="1" ht="30" x14ac:dyDescent="0.2">
      <c r="A23" s="43">
        <v>13</v>
      </c>
      <c r="B23" s="43" t="s">
        <v>32</v>
      </c>
      <c r="C23" s="44" t="s">
        <v>80</v>
      </c>
      <c r="D23" s="43" t="s">
        <v>32</v>
      </c>
      <c r="E23" s="44" t="s">
        <v>80</v>
      </c>
      <c r="F23" s="44" t="s">
        <v>81</v>
      </c>
      <c r="G23" s="44" t="s">
        <v>57</v>
      </c>
      <c r="H23" s="130">
        <v>91</v>
      </c>
      <c r="I23" s="45">
        <v>0.18</v>
      </c>
      <c r="J23" s="132">
        <v>74.62</v>
      </c>
    </row>
    <row r="24" spans="1:13" s="42" customFormat="1" ht="30" x14ac:dyDescent="0.2">
      <c r="A24" s="43">
        <v>14</v>
      </c>
      <c r="B24" s="43" t="s">
        <v>32</v>
      </c>
      <c r="C24" s="44" t="s">
        <v>82</v>
      </c>
      <c r="D24" s="43" t="s">
        <v>32</v>
      </c>
      <c r="E24" s="44" t="s">
        <v>82</v>
      </c>
      <c r="F24" s="44" t="s">
        <v>83</v>
      </c>
      <c r="G24" s="44" t="s">
        <v>57</v>
      </c>
      <c r="H24" s="130">
        <v>135</v>
      </c>
      <c r="I24" s="45">
        <v>0.18</v>
      </c>
      <c r="J24" s="132">
        <v>110.7</v>
      </c>
    </row>
    <row r="25" spans="1:13" s="42" customFormat="1" ht="30" x14ac:dyDescent="0.2">
      <c r="A25" s="43">
        <v>15</v>
      </c>
      <c r="B25" s="43" t="s">
        <v>32</v>
      </c>
      <c r="C25" s="44" t="s">
        <v>84</v>
      </c>
      <c r="D25" s="43" t="s">
        <v>32</v>
      </c>
      <c r="E25" s="44" t="s">
        <v>84</v>
      </c>
      <c r="F25" s="44" t="s">
        <v>85</v>
      </c>
      <c r="G25" s="44" t="s">
        <v>57</v>
      </c>
      <c r="H25" s="130">
        <v>107</v>
      </c>
      <c r="I25" s="45">
        <v>0.18</v>
      </c>
      <c r="J25" s="132">
        <v>87.74</v>
      </c>
    </row>
    <row r="26" spans="1:13" s="42" customFormat="1" ht="30" x14ac:dyDescent="0.2">
      <c r="A26" s="43">
        <v>16</v>
      </c>
      <c r="B26" s="43" t="s">
        <v>32</v>
      </c>
      <c r="C26" s="44" t="s">
        <v>86</v>
      </c>
      <c r="D26" s="43" t="s">
        <v>32</v>
      </c>
      <c r="E26" s="44" t="s">
        <v>86</v>
      </c>
      <c r="F26" s="44" t="s">
        <v>87</v>
      </c>
      <c r="G26" s="44" t="s">
        <v>57</v>
      </c>
      <c r="H26" s="130">
        <v>126</v>
      </c>
      <c r="I26" s="45">
        <v>0.18</v>
      </c>
      <c r="J26" s="132">
        <v>103.32</v>
      </c>
    </row>
    <row r="27" spans="1:13" s="42" customFormat="1" ht="30" x14ac:dyDescent="0.2">
      <c r="A27" s="43">
        <v>17</v>
      </c>
      <c r="B27" s="43" t="s">
        <v>32</v>
      </c>
      <c r="C27" s="44" t="s">
        <v>88</v>
      </c>
      <c r="D27" s="43" t="s">
        <v>32</v>
      </c>
      <c r="E27" s="44" t="s">
        <v>88</v>
      </c>
      <c r="F27" s="44" t="s">
        <v>89</v>
      </c>
      <c r="G27" s="44" t="s">
        <v>57</v>
      </c>
      <c r="H27" s="130">
        <v>97</v>
      </c>
      <c r="I27" s="45">
        <v>0.18</v>
      </c>
      <c r="J27" s="132">
        <v>79.540000000000006</v>
      </c>
    </row>
    <row r="28" spans="1:13" s="42" customFormat="1" ht="30" x14ac:dyDescent="0.2">
      <c r="A28" s="43">
        <v>18</v>
      </c>
      <c r="B28" s="43" t="s">
        <v>32</v>
      </c>
      <c r="C28" s="44" t="s">
        <v>90</v>
      </c>
      <c r="D28" s="43" t="s">
        <v>32</v>
      </c>
      <c r="E28" s="44" t="s">
        <v>90</v>
      </c>
      <c r="F28" s="44" t="s">
        <v>91</v>
      </c>
      <c r="G28" s="44" t="s">
        <v>57</v>
      </c>
      <c r="H28" s="130">
        <v>21439</v>
      </c>
      <c r="I28" s="45">
        <v>0.2</v>
      </c>
      <c r="J28" s="132">
        <v>17151.2</v>
      </c>
      <c r="M28" s="72"/>
    </row>
    <row r="30" spans="1:13" x14ac:dyDescent="0.2">
      <c r="B30"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F32C-1309-45B8-980F-27FD8E828E40}">
  <dimension ref="A1:J290"/>
  <sheetViews>
    <sheetView workbookViewId="0"/>
  </sheetViews>
  <sheetFormatPr defaultRowHeight="12.75" x14ac:dyDescent="0.2"/>
  <cols>
    <col min="2" max="2" width="28" customWidth="1"/>
    <col min="3" max="3" width="17.140625" customWidth="1"/>
    <col min="4" max="4" width="34" customWidth="1"/>
    <col min="5" max="5" width="25.85546875" customWidth="1"/>
    <col min="6" max="6" width="37.5703125" bestFit="1" customWidth="1"/>
    <col min="8" max="8" width="17.42578125" style="119" customWidth="1"/>
    <col min="9" max="9" width="12" customWidth="1"/>
    <col min="10" max="10" width="16.85546875" style="119" customWidth="1"/>
  </cols>
  <sheetData>
    <row r="1" spans="1:10" ht="15" x14ac:dyDescent="0.25">
      <c r="A1" s="35"/>
    </row>
    <row r="2" spans="1:10" s="37" customFormat="1" ht="23.25" x14ac:dyDescent="0.35">
      <c r="A2" s="36" t="s">
        <v>44</v>
      </c>
      <c r="H2" s="120"/>
      <c r="J2" s="120"/>
    </row>
    <row r="3" spans="1:10" ht="15" x14ac:dyDescent="0.25">
      <c r="A3" s="35"/>
    </row>
    <row r="4" spans="1:10" ht="18.75" x14ac:dyDescent="0.3">
      <c r="A4" s="38" t="s">
        <v>92</v>
      </c>
    </row>
    <row r="5" spans="1:10" ht="15" x14ac:dyDescent="0.25">
      <c r="A5" s="35"/>
    </row>
    <row r="6" spans="1:10" ht="18.75" x14ac:dyDescent="0.3">
      <c r="A6" s="38" t="s">
        <v>3533</v>
      </c>
    </row>
    <row r="9" spans="1:10" s="64" customFormat="1" ht="64.5" customHeight="1" x14ac:dyDescent="0.25">
      <c r="A9" s="54" t="s">
        <v>46</v>
      </c>
      <c r="B9" s="55" t="s">
        <v>21</v>
      </c>
      <c r="C9" s="56" t="s">
        <v>47</v>
      </c>
      <c r="D9" s="55" t="s">
        <v>48</v>
      </c>
      <c r="E9" s="55" t="s">
        <v>49</v>
      </c>
      <c r="F9" s="55" t="s">
        <v>50</v>
      </c>
      <c r="G9" s="55" t="s">
        <v>51</v>
      </c>
      <c r="H9" s="125" t="s">
        <v>52</v>
      </c>
      <c r="I9" s="55" t="s">
        <v>53</v>
      </c>
      <c r="J9" s="121" t="s">
        <v>54</v>
      </c>
    </row>
    <row r="10" spans="1:10" x14ac:dyDescent="0.2">
      <c r="A10" s="46">
        <v>1</v>
      </c>
      <c r="B10" s="46" t="s">
        <v>93</v>
      </c>
      <c r="C10" s="46">
        <v>1014636</v>
      </c>
      <c r="D10" s="46" t="s">
        <v>93</v>
      </c>
      <c r="E10" s="46">
        <v>1014636</v>
      </c>
      <c r="F10" s="42" t="s">
        <v>94</v>
      </c>
      <c r="G10" s="46" t="s">
        <v>95</v>
      </c>
      <c r="H10" s="126">
        <v>114</v>
      </c>
      <c r="I10" s="65">
        <v>0.05</v>
      </c>
      <c r="J10" s="122">
        <f t="shared" ref="J10:J73" si="0">H10*(1-I10)</f>
        <v>108.3</v>
      </c>
    </row>
    <row r="11" spans="1:10" x14ac:dyDescent="0.2">
      <c r="A11" s="46">
        <v>2</v>
      </c>
      <c r="B11" s="46" t="s">
        <v>93</v>
      </c>
      <c r="C11" s="46">
        <v>997004</v>
      </c>
      <c r="D11" s="46" t="s">
        <v>93</v>
      </c>
      <c r="E11" s="46">
        <v>997004</v>
      </c>
      <c r="F11" s="46" t="s">
        <v>96</v>
      </c>
      <c r="G11" s="46" t="s">
        <v>97</v>
      </c>
      <c r="H11" s="126">
        <v>138</v>
      </c>
      <c r="I11" s="65">
        <v>0.05</v>
      </c>
      <c r="J11" s="122">
        <f t="shared" si="0"/>
        <v>131.1</v>
      </c>
    </row>
    <row r="12" spans="1:10" x14ac:dyDescent="0.2">
      <c r="A12" s="46">
        <v>3</v>
      </c>
      <c r="B12" s="46" t="s">
        <v>93</v>
      </c>
      <c r="C12" s="46">
        <v>9021670</v>
      </c>
      <c r="D12" s="46" t="s">
        <v>93</v>
      </c>
      <c r="E12" s="46">
        <v>9021670</v>
      </c>
      <c r="F12" s="46" t="s">
        <v>98</v>
      </c>
      <c r="G12" s="46" t="s">
        <v>97</v>
      </c>
      <c r="H12" s="126">
        <v>2341</v>
      </c>
      <c r="I12" s="65">
        <v>0.05</v>
      </c>
      <c r="J12" s="122">
        <f t="shared" si="0"/>
        <v>2223.9499999999998</v>
      </c>
    </row>
    <row r="13" spans="1:10" x14ac:dyDescent="0.2">
      <c r="A13" s="46">
        <v>4</v>
      </c>
      <c r="B13" s="46" t="s">
        <v>93</v>
      </c>
      <c r="C13" s="46">
        <v>19076</v>
      </c>
      <c r="D13" s="46" t="s">
        <v>93</v>
      </c>
      <c r="E13" s="46">
        <v>19076</v>
      </c>
      <c r="F13" s="46" t="s">
        <v>99</v>
      </c>
      <c r="G13" s="46" t="s">
        <v>95</v>
      </c>
      <c r="H13" s="126">
        <v>137</v>
      </c>
      <c r="I13" s="65">
        <v>0.05</v>
      </c>
      <c r="J13" s="122">
        <f t="shared" si="0"/>
        <v>130.15</v>
      </c>
    </row>
    <row r="14" spans="1:10" x14ac:dyDescent="0.2">
      <c r="A14" s="46">
        <v>5</v>
      </c>
      <c r="B14" s="46" t="s">
        <v>93</v>
      </c>
      <c r="C14" s="46">
        <v>19112</v>
      </c>
      <c r="D14" s="46" t="s">
        <v>93</v>
      </c>
      <c r="E14" s="46">
        <v>19112</v>
      </c>
      <c r="F14" s="46" t="s">
        <v>100</v>
      </c>
      <c r="G14" s="46" t="s">
        <v>95</v>
      </c>
      <c r="H14" s="126">
        <v>54.6</v>
      </c>
      <c r="I14" s="65">
        <v>0.05</v>
      </c>
      <c r="J14" s="122">
        <f t="shared" si="0"/>
        <v>51.87</v>
      </c>
    </row>
    <row r="15" spans="1:10" x14ac:dyDescent="0.2">
      <c r="A15" s="46">
        <v>6</v>
      </c>
      <c r="B15" s="46" t="s">
        <v>93</v>
      </c>
      <c r="C15" s="46">
        <v>9019873</v>
      </c>
      <c r="D15" s="46" t="s">
        <v>93</v>
      </c>
      <c r="E15" s="46">
        <v>9019873</v>
      </c>
      <c r="F15" s="46" t="s">
        <v>101</v>
      </c>
      <c r="G15" s="46" t="s">
        <v>97</v>
      </c>
      <c r="H15" s="126">
        <v>668</v>
      </c>
      <c r="I15" s="65">
        <v>0.05</v>
      </c>
      <c r="J15" s="122">
        <f t="shared" si="0"/>
        <v>634.6</v>
      </c>
    </row>
    <row r="16" spans="1:10" x14ac:dyDescent="0.2">
      <c r="A16" s="46">
        <v>7</v>
      </c>
      <c r="B16" s="46" t="s">
        <v>93</v>
      </c>
      <c r="C16" s="46">
        <v>9020674</v>
      </c>
      <c r="D16" s="46" t="s">
        <v>93</v>
      </c>
      <c r="E16" s="46">
        <v>9020674</v>
      </c>
      <c r="F16" s="46" t="s">
        <v>102</v>
      </c>
      <c r="G16" s="46" t="s">
        <v>97</v>
      </c>
      <c r="H16" s="126">
        <v>1132</v>
      </c>
      <c r="I16" s="65">
        <v>0.05</v>
      </c>
      <c r="J16" s="122">
        <f t="shared" si="0"/>
        <v>1075.3999999999999</v>
      </c>
    </row>
    <row r="17" spans="1:10" x14ac:dyDescent="0.2">
      <c r="A17" s="46">
        <v>8</v>
      </c>
      <c r="B17" s="46" t="s">
        <v>93</v>
      </c>
      <c r="C17" s="46">
        <v>386037</v>
      </c>
      <c r="D17" s="46" t="s">
        <v>93</v>
      </c>
      <c r="E17" s="46">
        <v>386037</v>
      </c>
      <c r="F17" s="46" t="s">
        <v>103</v>
      </c>
      <c r="G17" s="46" t="s">
        <v>95</v>
      </c>
      <c r="H17" s="126">
        <v>803</v>
      </c>
      <c r="I17" s="65">
        <v>0.05</v>
      </c>
      <c r="J17" s="122">
        <f t="shared" si="0"/>
        <v>762.84999999999991</v>
      </c>
    </row>
    <row r="18" spans="1:10" x14ac:dyDescent="0.2">
      <c r="A18" s="46">
        <v>9</v>
      </c>
      <c r="B18" s="46" t="s">
        <v>93</v>
      </c>
      <c r="C18" s="46">
        <v>1050875</v>
      </c>
      <c r="D18" s="46" t="s">
        <v>93</v>
      </c>
      <c r="E18" s="46">
        <v>1050875</v>
      </c>
      <c r="F18" s="46" t="s">
        <v>104</v>
      </c>
      <c r="G18" s="46" t="s">
        <v>97</v>
      </c>
      <c r="H18" s="126">
        <v>21.9</v>
      </c>
      <c r="I18" s="65">
        <v>0.05</v>
      </c>
      <c r="J18" s="122">
        <f t="shared" si="0"/>
        <v>20.804999999999996</v>
      </c>
    </row>
    <row r="19" spans="1:10" x14ac:dyDescent="0.2">
      <c r="A19" s="46">
        <v>10</v>
      </c>
      <c r="B19" s="46" t="s">
        <v>93</v>
      </c>
      <c r="C19" s="46">
        <v>997024</v>
      </c>
      <c r="D19" s="46" t="s">
        <v>93</v>
      </c>
      <c r="E19" s="46">
        <v>997024</v>
      </c>
      <c r="F19" s="46" t="s">
        <v>105</v>
      </c>
      <c r="G19" s="46" t="s">
        <v>97</v>
      </c>
      <c r="H19" s="126">
        <v>167</v>
      </c>
      <c r="I19" s="65">
        <v>0.05</v>
      </c>
      <c r="J19" s="122">
        <f t="shared" si="0"/>
        <v>158.65</v>
      </c>
    </row>
    <row r="20" spans="1:10" x14ac:dyDescent="0.2">
      <c r="A20" s="46">
        <v>11</v>
      </c>
      <c r="B20" s="46" t="s">
        <v>93</v>
      </c>
      <c r="C20" s="46">
        <v>990332</v>
      </c>
      <c r="D20" s="46" t="s">
        <v>93</v>
      </c>
      <c r="E20" s="46">
        <v>990332</v>
      </c>
      <c r="F20" s="46" t="s">
        <v>106</v>
      </c>
      <c r="G20" s="46" t="s">
        <v>97</v>
      </c>
      <c r="H20" s="126">
        <v>139</v>
      </c>
      <c r="I20" s="65">
        <v>0.05</v>
      </c>
      <c r="J20" s="122">
        <f t="shared" si="0"/>
        <v>132.04999999999998</v>
      </c>
    </row>
    <row r="21" spans="1:10" x14ac:dyDescent="0.2">
      <c r="A21" s="46">
        <v>12</v>
      </c>
      <c r="B21" s="46" t="s">
        <v>93</v>
      </c>
      <c r="C21" s="46">
        <v>9242083</v>
      </c>
      <c r="D21" s="46" t="s">
        <v>93</v>
      </c>
      <c r="E21" s="46">
        <v>9242083</v>
      </c>
      <c r="F21" s="46" t="s">
        <v>107</v>
      </c>
      <c r="G21" s="46" t="s">
        <v>97</v>
      </c>
      <c r="H21" s="126">
        <v>202</v>
      </c>
      <c r="I21" s="65">
        <v>0.05</v>
      </c>
      <c r="J21" s="122">
        <f t="shared" si="0"/>
        <v>191.89999999999998</v>
      </c>
    </row>
    <row r="22" spans="1:10" x14ac:dyDescent="0.2">
      <c r="A22" s="46">
        <v>13</v>
      </c>
      <c r="B22" s="46" t="s">
        <v>93</v>
      </c>
      <c r="C22" s="46">
        <v>382428</v>
      </c>
      <c r="D22" s="46" t="s">
        <v>93</v>
      </c>
      <c r="E22" s="46">
        <v>382428</v>
      </c>
      <c r="F22" s="46" t="s">
        <v>108</v>
      </c>
      <c r="G22" s="46" t="s">
        <v>109</v>
      </c>
      <c r="H22" s="126">
        <v>24477</v>
      </c>
      <c r="I22" s="65">
        <v>0.05</v>
      </c>
      <c r="J22" s="122">
        <f t="shared" si="0"/>
        <v>23253.149999999998</v>
      </c>
    </row>
    <row r="23" spans="1:10" x14ac:dyDescent="0.2">
      <c r="A23" s="46">
        <v>14</v>
      </c>
      <c r="B23" s="46" t="s">
        <v>93</v>
      </c>
      <c r="C23" s="46">
        <v>382426</v>
      </c>
      <c r="D23" s="46" t="s">
        <v>93</v>
      </c>
      <c r="E23" s="46">
        <v>382426</v>
      </c>
      <c r="F23" s="46" t="s">
        <v>110</v>
      </c>
      <c r="G23" s="46" t="s">
        <v>109</v>
      </c>
      <c r="H23" s="126">
        <v>5279</v>
      </c>
      <c r="I23" s="65">
        <v>0.05</v>
      </c>
      <c r="J23" s="122">
        <f t="shared" si="0"/>
        <v>5015.05</v>
      </c>
    </row>
    <row r="24" spans="1:10" x14ac:dyDescent="0.2">
      <c r="A24" s="46">
        <v>15</v>
      </c>
      <c r="B24" s="46" t="s">
        <v>93</v>
      </c>
      <c r="C24" s="46">
        <v>382415</v>
      </c>
      <c r="D24" s="46" t="s">
        <v>93</v>
      </c>
      <c r="E24" s="46">
        <v>382415</v>
      </c>
      <c r="F24" s="46" t="s">
        <v>111</v>
      </c>
      <c r="G24" s="46" t="s">
        <v>109</v>
      </c>
      <c r="H24" s="126">
        <v>3298</v>
      </c>
      <c r="I24" s="65">
        <v>0.05</v>
      </c>
      <c r="J24" s="122">
        <f t="shared" si="0"/>
        <v>3133.1</v>
      </c>
    </row>
    <row r="25" spans="1:10" x14ac:dyDescent="0.2">
      <c r="A25" s="46">
        <v>16</v>
      </c>
      <c r="B25" s="46" t="s">
        <v>93</v>
      </c>
      <c r="C25" s="46">
        <v>382417</v>
      </c>
      <c r="D25" s="46" t="s">
        <v>93</v>
      </c>
      <c r="E25" s="46">
        <v>382417</v>
      </c>
      <c r="F25" s="46" t="s">
        <v>112</v>
      </c>
      <c r="G25" s="46" t="s">
        <v>109</v>
      </c>
      <c r="H25" s="126">
        <v>12576</v>
      </c>
      <c r="I25" s="65">
        <v>0.05</v>
      </c>
      <c r="J25" s="122">
        <f t="shared" si="0"/>
        <v>11947.199999999999</v>
      </c>
    </row>
    <row r="26" spans="1:10" x14ac:dyDescent="0.2">
      <c r="A26" s="46">
        <v>17</v>
      </c>
      <c r="B26" s="46" t="s">
        <v>93</v>
      </c>
      <c r="C26" s="46">
        <v>19597</v>
      </c>
      <c r="D26" s="46" t="s">
        <v>93</v>
      </c>
      <c r="E26" s="46">
        <v>19597</v>
      </c>
      <c r="F26" s="46" t="s">
        <v>113</v>
      </c>
      <c r="G26" s="46" t="s">
        <v>109</v>
      </c>
      <c r="H26" s="126">
        <v>63.5</v>
      </c>
      <c r="I26" s="65">
        <v>0.05</v>
      </c>
      <c r="J26" s="122">
        <f t="shared" si="0"/>
        <v>60.324999999999996</v>
      </c>
    </row>
    <row r="27" spans="1:10" x14ac:dyDescent="0.2">
      <c r="A27" s="46">
        <v>18</v>
      </c>
      <c r="B27" s="46" t="s">
        <v>93</v>
      </c>
      <c r="C27" s="46">
        <v>19598</v>
      </c>
      <c r="D27" s="46" t="s">
        <v>93</v>
      </c>
      <c r="E27" s="46">
        <v>19598</v>
      </c>
      <c r="F27" s="46" t="s">
        <v>114</v>
      </c>
      <c r="G27" s="46" t="s">
        <v>109</v>
      </c>
      <c r="H27" s="126">
        <v>261</v>
      </c>
      <c r="I27" s="65">
        <v>0.05</v>
      </c>
      <c r="J27" s="122">
        <f t="shared" si="0"/>
        <v>247.95</v>
      </c>
    </row>
    <row r="28" spans="1:10" x14ac:dyDescent="0.2">
      <c r="A28" s="46">
        <v>19</v>
      </c>
      <c r="B28" s="46" t="s">
        <v>93</v>
      </c>
      <c r="C28" s="46">
        <v>387216</v>
      </c>
      <c r="D28" s="46" t="s">
        <v>93</v>
      </c>
      <c r="E28" s="46">
        <v>387216</v>
      </c>
      <c r="F28" s="46" t="s">
        <v>115</v>
      </c>
      <c r="G28" s="46" t="s">
        <v>109</v>
      </c>
      <c r="H28" s="126">
        <v>1213</v>
      </c>
      <c r="I28" s="65">
        <v>0.05</v>
      </c>
      <c r="J28" s="122">
        <f t="shared" si="0"/>
        <v>1152.3499999999999</v>
      </c>
    </row>
    <row r="29" spans="1:10" x14ac:dyDescent="0.2">
      <c r="A29" s="46">
        <v>20</v>
      </c>
      <c r="B29" s="46" t="s">
        <v>93</v>
      </c>
      <c r="C29" s="46">
        <v>386516</v>
      </c>
      <c r="D29" s="46" t="s">
        <v>93</v>
      </c>
      <c r="E29" s="46">
        <v>386516</v>
      </c>
      <c r="F29" s="46" t="s">
        <v>116</v>
      </c>
      <c r="G29" s="46" t="s">
        <v>95</v>
      </c>
      <c r="H29" s="126">
        <v>486</v>
      </c>
      <c r="I29" s="65">
        <v>0.05</v>
      </c>
      <c r="J29" s="122">
        <f t="shared" si="0"/>
        <v>461.7</v>
      </c>
    </row>
    <row r="30" spans="1:10" x14ac:dyDescent="0.2">
      <c r="A30" s="46">
        <v>21</v>
      </c>
      <c r="B30" s="46" t="s">
        <v>93</v>
      </c>
      <c r="C30" s="46">
        <v>386528</v>
      </c>
      <c r="D30" s="46" t="s">
        <v>93</v>
      </c>
      <c r="E30" s="46">
        <v>386528</v>
      </c>
      <c r="F30" s="46" t="s">
        <v>117</v>
      </c>
      <c r="G30" s="46" t="s">
        <v>95</v>
      </c>
      <c r="H30" s="126">
        <v>2350</v>
      </c>
      <c r="I30" s="65">
        <v>0.05</v>
      </c>
      <c r="J30" s="122">
        <f t="shared" si="0"/>
        <v>2232.5</v>
      </c>
    </row>
    <row r="31" spans="1:10" x14ac:dyDescent="0.2">
      <c r="A31" s="46">
        <v>22</v>
      </c>
      <c r="B31" s="46" t="s">
        <v>93</v>
      </c>
      <c r="C31" s="46">
        <v>386526</v>
      </c>
      <c r="D31" s="46" t="s">
        <v>93</v>
      </c>
      <c r="E31" s="46">
        <v>386526</v>
      </c>
      <c r="F31" s="46" t="s">
        <v>118</v>
      </c>
      <c r="G31" s="46" t="s">
        <v>95</v>
      </c>
      <c r="H31" s="126">
        <v>463</v>
      </c>
      <c r="I31" s="65">
        <v>0.05</v>
      </c>
      <c r="J31" s="122">
        <f t="shared" si="0"/>
        <v>439.84999999999997</v>
      </c>
    </row>
    <row r="32" spans="1:10" x14ac:dyDescent="0.2">
      <c r="A32" s="46">
        <v>23</v>
      </c>
      <c r="B32" s="46" t="s">
        <v>93</v>
      </c>
      <c r="C32" s="46">
        <v>386224</v>
      </c>
      <c r="D32" s="46" t="s">
        <v>93</v>
      </c>
      <c r="E32" s="46">
        <v>386224</v>
      </c>
      <c r="F32" s="46" t="s">
        <v>119</v>
      </c>
      <c r="G32" s="46" t="s">
        <v>95</v>
      </c>
      <c r="H32" s="126">
        <v>238</v>
      </c>
      <c r="I32" s="65">
        <v>0.05</v>
      </c>
      <c r="J32" s="122">
        <f t="shared" si="0"/>
        <v>226.1</v>
      </c>
    </row>
    <row r="33" spans="1:10" x14ac:dyDescent="0.2">
      <c r="A33" s="46">
        <v>24</v>
      </c>
      <c r="B33" s="46" t="s">
        <v>93</v>
      </c>
      <c r="C33" s="46">
        <v>56504</v>
      </c>
      <c r="D33" s="46" t="s">
        <v>93</v>
      </c>
      <c r="E33" s="46">
        <v>56504</v>
      </c>
      <c r="F33" s="46" t="s">
        <v>120</v>
      </c>
      <c r="G33" s="46" t="s">
        <v>109</v>
      </c>
      <c r="H33" s="126">
        <v>366</v>
      </c>
      <c r="I33" s="65">
        <v>0.05</v>
      </c>
      <c r="J33" s="122">
        <f t="shared" si="0"/>
        <v>347.7</v>
      </c>
    </row>
    <row r="34" spans="1:10" x14ac:dyDescent="0.2">
      <c r="A34" s="46">
        <v>25</v>
      </c>
      <c r="B34" s="46" t="s">
        <v>93</v>
      </c>
      <c r="C34" s="46">
        <v>19131</v>
      </c>
      <c r="D34" s="46" t="s">
        <v>93</v>
      </c>
      <c r="E34" s="46">
        <v>19131</v>
      </c>
      <c r="F34" s="46" t="s">
        <v>121</v>
      </c>
      <c r="G34" s="46" t="s">
        <v>95</v>
      </c>
      <c r="H34" s="126">
        <v>137</v>
      </c>
      <c r="I34" s="65">
        <v>0.05</v>
      </c>
      <c r="J34" s="122">
        <f t="shared" si="0"/>
        <v>130.15</v>
      </c>
    </row>
    <row r="35" spans="1:10" x14ac:dyDescent="0.2">
      <c r="A35" s="46">
        <v>26</v>
      </c>
      <c r="B35" s="46" t="s">
        <v>93</v>
      </c>
      <c r="C35" s="46">
        <v>1074121</v>
      </c>
      <c r="D35" s="46" t="s">
        <v>93</v>
      </c>
      <c r="E35" s="46">
        <v>1074121</v>
      </c>
      <c r="F35" s="46" t="s">
        <v>122</v>
      </c>
      <c r="G35" s="46" t="s">
        <v>109</v>
      </c>
      <c r="H35" s="126">
        <v>1542</v>
      </c>
      <c r="I35" s="65">
        <v>0.05</v>
      </c>
      <c r="J35" s="122">
        <f t="shared" si="0"/>
        <v>1464.8999999999999</v>
      </c>
    </row>
    <row r="36" spans="1:10" x14ac:dyDescent="0.2">
      <c r="A36" s="46">
        <v>27</v>
      </c>
      <c r="B36" s="46" t="s">
        <v>93</v>
      </c>
      <c r="C36" s="46">
        <v>997008</v>
      </c>
      <c r="D36" s="46" t="s">
        <v>93</v>
      </c>
      <c r="E36" s="46">
        <v>997008</v>
      </c>
      <c r="F36" s="46" t="s">
        <v>123</v>
      </c>
      <c r="G36" s="46" t="s">
        <v>97</v>
      </c>
      <c r="H36" s="126">
        <v>63.2</v>
      </c>
      <c r="I36" s="65">
        <v>0.05</v>
      </c>
      <c r="J36" s="122">
        <f t="shared" si="0"/>
        <v>60.04</v>
      </c>
    </row>
    <row r="37" spans="1:10" x14ac:dyDescent="0.2">
      <c r="A37" s="46">
        <v>28</v>
      </c>
      <c r="B37" s="46" t="s">
        <v>93</v>
      </c>
      <c r="C37" s="46">
        <v>997002</v>
      </c>
      <c r="D37" s="46" t="s">
        <v>93</v>
      </c>
      <c r="E37" s="46">
        <v>997002</v>
      </c>
      <c r="F37" s="46" t="s">
        <v>124</v>
      </c>
      <c r="G37" s="46" t="s">
        <v>97</v>
      </c>
      <c r="H37" s="126">
        <v>197</v>
      </c>
      <c r="I37" s="65">
        <v>0.05</v>
      </c>
      <c r="J37" s="122">
        <f t="shared" si="0"/>
        <v>187.14999999999998</v>
      </c>
    </row>
    <row r="38" spans="1:10" x14ac:dyDescent="0.2">
      <c r="A38" s="46">
        <v>30</v>
      </c>
      <c r="B38" s="46" t="s">
        <v>93</v>
      </c>
      <c r="C38" s="46">
        <v>9013395</v>
      </c>
      <c r="D38" s="46" t="s">
        <v>93</v>
      </c>
      <c r="E38" s="46">
        <v>9013395</v>
      </c>
      <c r="F38" s="46" t="s">
        <v>125</v>
      </c>
      <c r="G38" s="46" t="s">
        <v>97</v>
      </c>
      <c r="H38" s="126">
        <v>89.1</v>
      </c>
      <c r="I38" s="65">
        <v>0.05</v>
      </c>
      <c r="J38" s="122">
        <f t="shared" si="0"/>
        <v>84.644999999999996</v>
      </c>
    </row>
    <row r="39" spans="1:10" x14ac:dyDescent="0.2">
      <c r="A39" s="46">
        <v>31</v>
      </c>
      <c r="B39" s="46" t="s">
        <v>93</v>
      </c>
      <c r="C39" s="46">
        <v>1055628</v>
      </c>
      <c r="D39" s="46" t="s">
        <v>93</v>
      </c>
      <c r="E39" s="46">
        <v>1055628</v>
      </c>
      <c r="F39" s="46" t="s">
        <v>126</v>
      </c>
      <c r="G39" s="46" t="s">
        <v>95</v>
      </c>
      <c r="H39" s="126">
        <v>31.8</v>
      </c>
      <c r="I39" s="65">
        <v>0.05</v>
      </c>
      <c r="J39" s="122">
        <f t="shared" si="0"/>
        <v>30.21</v>
      </c>
    </row>
    <row r="40" spans="1:10" x14ac:dyDescent="0.2">
      <c r="A40" s="46">
        <v>32</v>
      </c>
      <c r="B40" s="46" t="s">
        <v>93</v>
      </c>
      <c r="C40" s="46">
        <v>9001297</v>
      </c>
      <c r="D40" s="46" t="s">
        <v>93</v>
      </c>
      <c r="E40" s="46">
        <v>9001297</v>
      </c>
      <c r="F40" s="46" t="s">
        <v>127</v>
      </c>
      <c r="G40" s="46" t="s">
        <v>97</v>
      </c>
      <c r="H40" s="126">
        <v>124893</v>
      </c>
      <c r="I40" s="65">
        <v>0</v>
      </c>
      <c r="J40" s="122">
        <f t="shared" si="0"/>
        <v>124893</v>
      </c>
    </row>
    <row r="41" spans="1:10" x14ac:dyDescent="0.2">
      <c r="A41" s="46">
        <v>33</v>
      </c>
      <c r="B41" s="46" t="s">
        <v>93</v>
      </c>
      <c r="C41" s="46">
        <v>9002864</v>
      </c>
      <c r="D41" s="46" t="s">
        <v>93</v>
      </c>
      <c r="E41" s="46">
        <v>9002864</v>
      </c>
      <c r="F41" s="46" t="s">
        <v>128</v>
      </c>
      <c r="G41" s="46" t="s">
        <v>97</v>
      </c>
      <c r="H41" s="126">
        <v>32610</v>
      </c>
      <c r="I41" s="65">
        <v>0</v>
      </c>
      <c r="J41" s="122">
        <f t="shared" si="0"/>
        <v>32610</v>
      </c>
    </row>
    <row r="42" spans="1:10" x14ac:dyDescent="0.2">
      <c r="A42" s="46">
        <v>34</v>
      </c>
      <c r="B42" s="46" t="s">
        <v>93</v>
      </c>
      <c r="C42" s="46">
        <v>990395</v>
      </c>
      <c r="D42" s="46" t="s">
        <v>93</v>
      </c>
      <c r="E42" s="46">
        <v>990395</v>
      </c>
      <c r="F42" s="46" t="s">
        <v>129</v>
      </c>
      <c r="G42" s="46" t="s">
        <v>97</v>
      </c>
      <c r="H42" s="126">
        <v>855</v>
      </c>
      <c r="I42" s="65">
        <v>0.05</v>
      </c>
      <c r="J42" s="122">
        <f t="shared" si="0"/>
        <v>812.25</v>
      </c>
    </row>
    <row r="43" spans="1:10" x14ac:dyDescent="0.2">
      <c r="A43" s="46">
        <v>35</v>
      </c>
      <c r="B43" s="46" t="s">
        <v>93</v>
      </c>
      <c r="C43" s="46">
        <v>9243312</v>
      </c>
      <c r="D43" s="46" t="s">
        <v>93</v>
      </c>
      <c r="E43" s="46">
        <v>9243312</v>
      </c>
      <c r="F43" s="46" t="s">
        <v>130</v>
      </c>
      <c r="G43" s="46" t="s">
        <v>131</v>
      </c>
      <c r="H43" s="126">
        <v>2449</v>
      </c>
      <c r="I43" s="65">
        <v>0</v>
      </c>
      <c r="J43" s="122">
        <f t="shared" si="0"/>
        <v>2449</v>
      </c>
    </row>
    <row r="44" spans="1:10" x14ac:dyDescent="0.2">
      <c r="A44" s="46">
        <v>36</v>
      </c>
      <c r="B44" s="46" t="s">
        <v>93</v>
      </c>
      <c r="C44" s="46">
        <v>9001492</v>
      </c>
      <c r="D44" s="46" t="s">
        <v>93</v>
      </c>
      <c r="E44" s="46">
        <v>9001492</v>
      </c>
      <c r="F44" s="46" t="s">
        <v>132</v>
      </c>
      <c r="G44" s="46" t="s">
        <v>97</v>
      </c>
      <c r="H44" s="126">
        <v>79578</v>
      </c>
      <c r="I44" s="65">
        <v>0</v>
      </c>
      <c r="J44" s="122">
        <f t="shared" si="0"/>
        <v>79578</v>
      </c>
    </row>
    <row r="45" spans="1:10" x14ac:dyDescent="0.2">
      <c r="A45" s="46">
        <v>37</v>
      </c>
      <c r="B45" s="46" t="s">
        <v>93</v>
      </c>
      <c r="C45" s="46">
        <v>9019933</v>
      </c>
      <c r="D45" s="46" t="s">
        <v>93</v>
      </c>
      <c r="E45" s="46">
        <v>9019933</v>
      </c>
      <c r="F45" s="46" t="s">
        <v>133</v>
      </c>
      <c r="G45" s="46" t="s">
        <v>97</v>
      </c>
      <c r="H45" s="126">
        <v>1118</v>
      </c>
      <c r="I45" s="65">
        <v>0.05</v>
      </c>
      <c r="J45" s="122">
        <f t="shared" si="0"/>
        <v>1062.0999999999999</v>
      </c>
    </row>
    <row r="46" spans="1:10" x14ac:dyDescent="0.2">
      <c r="A46" s="46">
        <v>39</v>
      </c>
      <c r="B46" s="46" t="s">
        <v>93</v>
      </c>
      <c r="C46" s="46">
        <v>9003220</v>
      </c>
      <c r="D46" s="46" t="s">
        <v>93</v>
      </c>
      <c r="E46" s="46">
        <v>9003220</v>
      </c>
      <c r="F46" s="46" t="s">
        <v>135</v>
      </c>
      <c r="G46" s="46" t="s">
        <v>97</v>
      </c>
      <c r="H46" s="126">
        <v>75907</v>
      </c>
      <c r="I46" s="65">
        <v>0</v>
      </c>
      <c r="J46" s="122">
        <f t="shared" si="0"/>
        <v>75907</v>
      </c>
    </row>
    <row r="47" spans="1:10" x14ac:dyDescent="0.2">
      <c r="A47" s="46">
        <v>40</v>
      </c>
      <c r="B47" s="46" t="s">
        <v>93</v>
      </c>
      <c r="C47" s="46">
        <v>62724</v>
      </c>
      <c r="D47" s="46" t="s">
        <v>93</v>
      </c>
      <c r="E47" s="46">
        <v>62724</v>
      </c>
      <c r="F47" s="46" t="s">
        <v>136</v>
      </c>
      <c r="G47" s="46" t="s">
        <v>109</v>
      </c>
      <c r="H47" s="126">
        <v>631</v>
      </c>
      <c r="I47" s="65">
        <v>0.05</v>
      </c>
      <c r="J47" s="122">
        <f t="shared" si="0"/>
        <v>599.44999999999993</v>
      </c>
    </row>
    <row r="48" spans="1:10" x14ac:dyDescent="0.2">
      <c r="A48" s="46">
        <v>41</v>
      </c>
      <c r="B48" s="46" t="s">
        <v>93</v>
      </c>
      <c r="C48" s="46">
        <v>9018708</v>
      </c>
      <c r="D48" s="46" t="s">
        <v>93</v>
      </c>
      <c r="E48" s="46">
        <v>9018708</v>
      </c>
      <c r="F48" s="46" t="s">
        <v>137</v>
      </c>
      <c r="G48" s="46" t="s">
        <v>97</v>
      </c>
      <c r="H48" s="126">
        <v>1118</v>
      </c>
      <c r="I48" s="65">
        <v>0.05</v>
      </c>
      <c r="J48" s="122">
        <f t="shared" si="0"/>
        <v>1062.0999999999999</v>
      </c>
    </row>
    <row r="49" spans="1:10" x14ac:dyDescent="0.2">
      <c r="A49" s="46">
        <v>43</v>
      </c>
      <c r="B49" s="46" t="s">
        <v>93</v>
      </c>
      <c r="C49" s="46">
        <v>9001611</v>
      </c>
      <c r="D49" s="46" t="s">
        <v>93</v>
      </c>
      <c r="E49" s="46">
        <v>9001611</v>
      </c>
      <c r="F49" s="46" t="s">
        <v>138</v>
      </c>
      <c r="G49" s="46" t="s">
        <v>97</v>
      </c>
      <c r="H49" s="126">
        <v>45768</v>
      </c>
      <c r="I49" s="65">
        <v>0</v>
      </c>
      <c r="J49" s="122">
        <f t="shared" si="0"/>
        <v>45768</v>
      </c>
    </row>
    <row r="50" spans="1:10" x14ac:dyDescent="0.2">
      <c r="A50" s="46">
        <v>44</v>
      </c>
      <c r="B50" s="46" t="s">
        <v>93</v>
      </c>
      <c r="C50" s="46">
        <v>204145</v>
      </c>
      <c r="D50" s="46" t="s">
        <v>93</v>
      </c>
      <c r="E50" s="46">
        <v>204145</v>
      </c>
      <c r="F50" s="46" t="s">
        <v>139</v>
      </c>
      <c r="G50" s="46" t="s">
        <v>109</v>
      </c>
      <c r="H50" s="126">
        <v>2532</v>
      </c>
      <c r="I50" s="65">
        <v>0.05</v>
      </c>
      <c r="J50" s="122">
        <f t="shared" si="0"/>
        <v>2405.4</v>
      </c>
    </row>
    <row r="51" spans="1:10" x14ac:dyDescent="0.2">
      <c r="A51" s="46">
        <v>45</v>
      </c>
      <c r="B51" s="46" t="s">
        <v>93</v>
      </c>
      <c r="C51" s="46">
        <v>204156</v>
      </c>
      <c r="D51" s="46" t="s">
        <v>93</v>
      </c>
      <c r="E51" s="46">
        <v>204156</v>
      </c>
      <c r="F51" s="46" t="s">
        <v>140</v>
      </c>
      <c r="G51" s="46" t="s">
        <v>109</v>
      </c>
      <c r="H51" s="126">
        <v>4660</v>
      </c>
      <c r="I51" s="65">
        <v>0.05</v>
      </c>
      <c r="J51" s="122">
        <f t="shared" si="0"/>
        <v>4427</v>
      </c>
    </row>
    <row r="52" spans="1:10" x14ac:dyDescent="0.2">
      <c r="A52" s="46">
        <v>46</v>
      </c>
      <c r="B52" s="46" t="s">
        <v>93</v>
      </c>
      <c r="C52" s="46">
        <v>208052</v>
      </c>
      <c r="D52" s="46" t="s">
        <v>93</v>
      </c>
      <c r="E52" s="46">
        <v>208052</v>
      </c>
      <c r="F52" s="46" t="s">
        <v>141</v>
      </c>
      <c r="G52" s="46" t="s">
        <v>109</v>
      </c>
      <c r="H52" s="126">
        <v>146</v>
      </c>
      <c r="I52" s="65">
        <v>0.05</v>
      </c>
      <c r="J52" s="122">
        <f t="shared" si="0"/>
        <v>138.69999999999999</v>
      </c>
    </row>
    <row r="53" spans="1:10" x14ac:dyDescent="0.2">
      <c r="A53" s="46">
        <v>47</v>
      </c>
      <c r="B53" s="46" t="s">
        <v>93</v>
      </c>
      <c r="C53" s="46">
        <v>208054</v>
      </c>
      <c r="D53" s="46" t="s">
        <v>93</v>
      </c>
      <c r="E53" s="46">
        <v>208054</v>
      </c>
      <c r="F53" s="46" t="s">
        <v>142</v>
      </c>
      <c r="G53" s="46" t="s">
        <v>109</v>
      </c>
      <c r="H53" s="126">
        <v>536</v>
      </c>
      <c r="I53" s="65">
        <v>0.05</v>
      </c>
      <c r="J53" s="122">
        <f t="shared" si="0"/>
        <v>509.2</v>
      </c>
    </row>
    <row r="54" spans="1:10" x14ac:dyDescent="0.2">
      <c r="A54" s="46">
        <v>48</v>
      </c>
      <c r="B54" s="46" t="s">
        <v>93</v>
      </c>
      <c r="C54" s="46">
        <v>208056</v>
      </c>
      <c r="D54" s="46" t="s">
        <v>93</v>
      </c>
      <c r="E54" s="46">
        <v>208056</v>
      </c>
      <c r="F54" s="46" t="s">
        <v>143</v>
      </c>
      <c r="G54" s="46" t="s">
        <v>109</v>
      </c>
      <c r="H54" s="126">
        <v>2084</v>
      </c>
      <c r="I54" s="65">
        <v>0.05</v>
      </c>
      <c r="J54" s="122">
        <f t="shared" si="0"/>
        <v>1979.8</v>
      </c>
    </row>
    <row r="55" spans="1:10" x14ac:dyDescent="0.2">
      <c r="A55" s="46">
        <v>49</v>
      </c>
      <c r="B55" s="46" t="s">
        <v>93</v>
      </c>
      <c r="C55" s="46">
        <v>208057</v>
      </c>
      <c r="D55" s="46" t="s">
        <v>93</v>
      </c>
      <c r="E55" s="46">
        <v>208057</v>
      </c>
      <c r="F55" s="46" t="s">
        <v>144</v>
      </c>
      <c r="G55" s="46" t="s">
        <v>109</v>
      </c>
      <c r="H55" s="126">
        <v>4487</v>
      </c>
      <c r="I55" s="65">
        <v>0.05</v>
      </c>
      <c r="J55" s="122">
        <f t="shared" si="0"/>
        <v>4262.6499999999996</v>
      </c>
    </row>
    <row r="56" spans="1:10" x14ac:dyDescent="0.2">
      <c r="A56" s="46">
        <v>50</v>
      </c>
      <c r="B56" s="46" t="s">
        <v>93</v>
      </c>
      <c r="C56" s="46">
        <v>990392</v>
      </c>
      <c r="D56" s="46" t="s">
        <v>93</v>
      </c>
      <c r="E56" s="46">
        <v>990392</v>
      </c>
      <c r="F56" s="46" t="s">
        <v>145</v>
      </c>
      <c r="G56" s="46" t="s">
        <v>97</v>
      </c>
      <c r="H56" s="126">
        <v>98.5</v>
      </c>
      <c r="I56" s="65">
        <v>0.05</v>
      </c>
      <c r="J56" s="122">
        <f t="shared" si="0"/>
        <v>93.574999999999989</v>
      </c>
    </row>
    <row r="57" spans="1:10" x14ac:dyDescent="0.2">
      <c r="A57" s="46">
        <v>51</v>
      </c>
      <c r="B57" s="46" t="s">
        <v>93</v>
      </c>
      <c r="C57" s="46">
        <v>990394</v>
      </c>
      <c r="D57" s="46" t="s">
        <v>93</v>
      </c>
      <c r="E57" s="46">
        <v>990394</v>
      </c>
      <c r="F57" s="46" t="s">
        <v>146</v>
      </c>
      <c r="G57" s="46" t="s">
        <v>97</v>
      </c>
      <c r="H57" s="126">
        <v>61.3</v>
      </c>
      <c r="I57" s="65">
        <v>0.05</v>
      </c>
      <c r="J57" s="122">
        <f t="shared" si="0"/>
        <v>58.234999999999992</v>
      </c>
    </row>
    <row r="58" spans="1:10" x14ac:dyDescent="0.2">
      <c r="A58" s="46">
        <v>52</v>
      </c>
      <c r="B58" s="46" t="s">
        <v>93</v>
      </c>
      <c r="C58" s="46">
        <v>990452</v>
      </c>
      <c r="D58" s="46" t="s">
        <v>93</v>
      </c>
      <c r="E58" s="46">
        <v>990452</v>
      </c>
      <c r="F58" s="46" t="s">
        <v>147</v>
      </c>
      <c r="G58" s="46" t="s">
        <v>97</v>
      </c>
      <c r="H58" s="126">
        <v>139</v>
      </c>
      <c r="I58" s="65">
        <v>0.05</v>
      </c>
      <c r="J58" s="122">
        <f t="shared" si="0"/>
        <v>132.04999999999998</v>
      </c>
    </row>
    <row r="59" spans="1:10" x14ac:dyDescent="0.2">
      <c r="A59" s="46">
        <v>53</v>
      </c>
      <c r="B59" s="46" t="s">
        <v>93</v>
      </c>
      <c r="C59" s="46">
        <v>990393</v>
      </c>
      <c r="D59" s="46" t="s">
        <v>93</v>
      </c>
      <c r="E59" s="46">
        <v>990393</v>
      </c>
      <c r="F59" s="46" t="s">
        <v>148</v>
      </c>
      <c r="G59" s="46" t="s">
        <v>97</v>
      </c>
      <c r="H59" s="126">
        <v>26.5</v>
      </c>
      <c r="I59" s="65">
        <v>0.05</v>
      </c>
      <c r="J59" s="122">
        <f t="shared" si="0"/>
        <v>25.174999999999997</v>
      </c>
    </row>
    <row r="60" spans="1:10" x14ac:dyDescent="0.2">
      <c r="A60" s="46">
        <v>54</v>
      </c>
      <c r="B60" s="46" t="s">
        <v>93</v>
      </c>
      <c r="C60" s="46">
        <v>9026260</v>
      </c>
      <c r="D60" s="46" t="s">
        <v>93</v>
      </c>
      <c r="E60" s="46">
        <v>9026260</v>
      </c>
      <c r="F60" s="46" t="s">
        <v>149</v>
      </c>
      <c r="G60" s="46" t="s">
        <v>97</v>
      </c>
      <c r="H60" s="126">
        <v>46.5</v>
      </c>
      <c r="I60" s="65">
        <v>0.05</v>
      </c>
      <c r="J60" s="122">
        <f t="shared" si="0"/>
        <v>44.174999999999997</v>
      </c>
    </row>
    <row r="61" spans="1:10" x14ac:dyDescent="0.2">
      <c r="A61" s="46">
        <v>55</v>
      </c>
      <c r="B61" s="46" t="s">
        <v>93</v>
      </c>
      <c r="C61" s="46">
        <v>9026259</v>
      </c>
      <c r="D61" s="46" t="s">
        <v>93</v>
      </c>
      <c r="E61" s="46">
        <v>9026259</v>
      </c>
      <c r="F61" s="46" t="s">
        <v>150</v>
      </c>
      <c r="G61" s="46" t="s">
        <v>97</v>
      </c>
      <c r="H61" s="126">
        <v>41.1</v>
      </c>
      <c r="I61" s="65">
        <v>0.05</v>
      </c>
      <c r="J61" s="122">
        <f t="shared" si="0"/>
        <v>39.045000000000002</v>
      </c>
    </row>
    <row r="62" spans="1:10" x14ac:dyDescent="0.2">
      <c r="A62" s="46">
        <v>56</v>
      </c>
      <c r="B62" s="46" t="s">
        <v>93</v>
      </c>
      <c r="C62" s="46">
        <v>990522</v>
      </c>
      <c r="D62" s="46" t="s">
        <v>93</v>
      </c>
      <c r="E62" s="46">
        <v>990522</v>
      </c>
      <c r="F62" s="46" t="s">
        <v>151</v>
      </c>
      <c r="G62" s="46" t="s">
        <v>97</v>
      </c>
      <c r="H62" s="126">
        <v>233</v>
      </c>
      <c r="I62" s="65">
        <v>0.05</v>
      </c>
      <c r="J62" s="122">
        <f t="shared" si="0"/>
        <v>221.35</v>
      </c>
    </row>
    <row r="63" spans="1:10" x14ac:dyDescent="0.2">
      <c r="A63" s="46">
        <v>57</v>
      </c>
      <c r="B63" s="46" t="s">
        <v>93</v>
      </c>
      <c r="C63" s="46">
        <v>990512</v>
      </c>
      <c r="D63" s="46" t="s">
        <v>93</v>
      </c>
      <c r="E63" s="46">
        <v>990512</v>
      </c>
      <c r="F63" s="46" t="s">
        <v>152</v>
      </c>
      <c r="G63" s="46" t="s">
        <v>97</v>
      </c>
      <c r="H63" s="126">
        <v>232</v>
      </c>
      <c r="I63" s="65">
        <v>0.05</v>
      </c>
      <c r="J63" s="122">
        <f t="shared" si="0"/>
        <v>220.39999999999998</v>
      </c>
    </row>
    <row r="64" spans="1:10" x14ac:dyDescent="0.2">
      <c r="A64" s="46">
        <v>58</v>
      </c>
      <c r="B64" s="46" t="s">
        <v>93</v>
      </c>
      <c r="C64" s="46">
        <v>383627</v>
      </c>
      <c r="D64" s="46" t="s">
        <v>93</v>
      </c>
      <c r="E64" s="46">
        <v>383627</v>
      </c>
      <c r="F64" s="46" t="s">
        <v>153</v>
      </c>
      <c r="G64" s="46" t="s">
        <v>109</v>
      </c>
      <c r="H64" s="126">
        <v>14282</v>
      </c>
      <c r="I64" s="65">
        <v>0.05</v>
      </c>
      <c r="J64" s="122">
        <f t="shared" si="0"/>
        <v>13567.9</v>
      </c>
    </row>
    <row r="65" spans="1:10" x14ac:dyDescent="0.2">
      <c r="A65" s="46">
        <v>59</v>
      </c>
      <c r="B65" s="46" t="s">
        <v>93</v>
      </c>
      <c r="C65" s="46">
        <v>383625</v>
      </c>
      <c r="D65" s="46" t="s">
        <v>93</v>
      </c>
      <c r="E65" s="46">
        <v>383625</v>
      </c>
      <c r="F65" s="46" t="s">
        <v>154</v>
      </c>
      <c r="G65" s="46" t="s">
        <v>109</v>
      </c>
      <c r="H65" s="126">
        <v>3745</v>
      </c>
      <c r="I65" s="65">
        <v>0.05</v>
      </c>
      <c r="J65" s="122">
        <f t="shared" si="0"/>
        <v>3557.75</v>
      </c>
    </row>
    <row r="66" spans="1:10" x14ac:dyDescent="0.2">
      <c r="A66" s="46">
        <v>60</v>
      </c>
      <c r="B66" s="46" t="s">
        <v>93</v>
      </c>
      <c r="C66" s="46">
        <v>386546</v>
      </c>
      <c r="D66" s="46" t="s">
        <v>93</v>
      </c>
      <c r="E66" s="46">
        <v>386546</v>
      </c>
      <c r="F66" s="46" t="s">
        <v>155</v>
      </c>
      <c r="G66" s="46" t="s">
        <v>109</v>
      </c>
      <c r="H66" s="126">
        <v>5389</v>
      </c>
      <c r="I66" s="65">
        <v>0.05</v>
      </c>
      <c r="J66" s="122">
        <f t="shared" si="0"/>
        <v>5119.55</v>
      </c>
    </row>
    <row r="67" spans="1:10" x14ac:dyDescent="0.2">
      <c r="A67" s="46">
        <v>61</v>
      </c>
      <c r="B67" s="46" t="s">
        <v>93</v>
      </c>
      <c r="C67" s="46">
        <v>931447</v>
      </c>
      <c r="D67" s="46" t="s">
        <v>93</v>
      </c>
      <c r="E67" s="46">
        <v>931447</v>
      </c>
      <c r="F67" s="46" t="s">
        <v>156</v>
      </c>
      <c r="G67" s="46" t="s">
        <v>109</v>
      </c>
      <c r="H67" s="126">
        <v>3468</v>
      </c>
      <c r="I67" s="65">
        <v>0.05</v>
      </c>
      <c r="J67" s="122">
        <f t="shared" si="0"/>
        <v>3294.6</v>
      </c>
    </row>
    <row r="68" spans="1:10" x14ac:dyDescent="0.2">
      <c r="A68" s="46">
        <v>62</v>
      </c>
      <c r="B68" s="46" t="s">
        <v>93</v>
      </c>
      <c r="C68" s="46">
        <v>387416</v>
      </c>
      <c r="D68" s="46" t="s">
        <v>93</v>
      </c>
      <c r="E68" s="46">
        <v>387416</v>
      </c>
      <c r="F68" s="46" t="s">
        <v>157</v>
      </c>
      <c r="G68" s="46" t="s">
        <v>109</v>
      </c>
      <c r="H68" s="126">
        <v>447</v>
      </c>
      <c r="I68" s="65">
        <v>0.05</v>
      </c>
      <c r="J68" s="122">
        <f t="shared" si="0"/>
        <v>424.65</v>
      </c>
    </row>
    <row r="69" spans="1:10" s="46" customFormat="1" x14ac:dyDescent="0.2">
      <c r="A69" s="46">
        <v>62</v>
      </c>
      <c r="B69" s="46" t="s">
        <v>93</v>
      </c>
      <c r="C69" s="66">
        <v>15048975</v>
      </c>
      <c r="D69" s="46" t="s">
        <v>93</v>
      </c>
      <c r="E69" s="66">
        <v>15048975</v>
      </c>
      <c r="F69" s="67" t="s">
        <v>3053</v>
      </c>
      <c r="G69" s="46" t="s">
        <v>97</v>
      </c>
      <c r="H69" s="126">
        <v>184774</v>
      </c>
      <c r="I69" s="65">
        <v>0</v>
      </c>
      <c r="J69" s="122">
        <f t="shared" si="0"/>
        <v>184774</v>
      </c>
    </row>
    <row r="70" spans="1:10" ht="15" x14ac:dyDescent="0.25">
      <c r="A70" s="81">
        <v>63</v>
      </c>
      <c r="B70" s="81" t="s">
        <v>93</v>
      </c>
      <c r="C70" s="82">
        <v>9003240</v>
      </c>
      <c r="D70" s="81" t="s">
        <v>93</v>
      </c>
      <c r="E70" s="82">
        <v>9003240</v>
      </c>
      <c r="F70" s="83" t="s">
        <v>3079</v>
      </c>
      <c r="G70" s="81" t="s">
        <v>97</v>
      </c>
      <c r="H70" s="127">
        <v>17289</v>
      </c>
      <c r="I70" s="84">
        <v>0</v>
      </c>
      <c r="J70" s="123">
        <f t="shared" si="0"/>
        <v>17289</v>
      </c>
    </row>
    <row r="71" spans="1:10" x14ac:dyDescent="0.2">
      <c r="A71" s="46">
        <v>64</v>
      </c>
      <c r="B71" s="46" t="s">
        <v>93</v>
      </c>
      <c r="C71" s="46">
        <v>9019164</v>
      </c>
      <c r="D71" s="46" t="s">
        <v>93</v>
      </c>
      <c r="E71" s="46">
        <v>9019164</v>
      </c>
      <c r="F71" s="68" t="s">
        <v>3054</v>
      </c>
      <c r="G71" s="46" t="s">
        <v>97</v>
      </c>
      <c r="H71" s="126">
        <v>640</v>
      </c>
      <c r="I71" s="65">
        <v>0.05</v>
      </c>
      <c r="J71" s="122">
        <f t="shared" si="0"/>
        <v>608</v>
      </c>
    </row>
    <row r="72" spans="1:10" x14ac:dyDescent="0.2">
      <c r="A72" s="46">
        <v>65</v>
      </c>
      <c r="B72" s="46" t="s">
        <v>93</v>
      </c>
      <c r="C72" s="46">
        <v>9019168</v>
      </c>
      <c r="D72" s="46" t="s">
        <v>93</v>
      </c>
      <c r="E72" s="46">
        <v>9019168</v>
      </c>
      <c r="F72" s="68" t="s">
        <v>3055</v>
      </c>
      <c r="G72" s="46" t="s">
        <v>97</v>
      </c>
      <c r="H72" s="126">
        <v>501</v>
      </c>
      <c r="I72" s="65">
        <v>0.05</v>
      </c>
      <c r="J72" s="122">
        <f t="shared" si="0"/>
        <v>475.95</v>
      </c>
    </row>
    <row r="73" spans="1:10" x14ac:dyDescent="0.2">
      <c r="A73" s="46">
        <v>66</v>
      </c>
      <c r="B73" s="46" t="s">
        <v>93</v>
      </c>
      <c r="C73" s="46">
        <v>952034</v>
      </c>
      <c r="D73" s="46" t="s">
        <v>93</v>
      </c>
      <c r="E73" s="46">
        <v>952034</v>
      </c>
      <c r="F73" s="46" t="s">
        <v>3056</v>
      </c>
      <c r="G73" s="46" t="s">
        <v>109</v>
      </c>
      <c r="H73" s="126">
        <v>702</v>
      </c>
      <c r="I73" s="65">
        <v>0.05</v>
      </c>
      <c r="J73" s="122">
        <f t="shared" si="0"/>
        <v>666.9</v>
      </c>
    </row>
    <row r="74" spans="1:10" x14ac:dyDescent="0.2">
      <c r="A74" s="46">
        <v>67</v>
      </c>
      <c r="B74" s="46" t="s">
        <v>93</v>
      </c>
      <c r="C74" s="46">
        <v>955134</v>
      </c>
      <c r="D74" s="46" t="s">
        <v>93</v>
      </c>
      <c r="E74" s="46">
        <v>955134</v>
      </c>
      <c r="F74" s="46" t="s">
        <v>3057</v>
      </c>
      <c r="G74" s="46" t="s">
        <v>109</v>
      </c>
      <c r="H74" s="126">
        <v>544</v>
      </c>
      <c r="I74" s="65">
        <v>0.05</v>
      </c>
      <c r="J74" s="122">
        <f t="shared" ref="J74:J87" si="1">H74*(1-I74)</f>
        <v>516.79999999999995</v>
      </c>
    </row>
    <row r="75" spans="1:10" x14ac:dyDescent="0.2">
      <c r="A75" s="46">
        <v>68</v>
      </c>
      <c r="B75" s="46" t="s">
        <v>93</v>
      </c>
      <c r="C75" s="66">
        <v>965652</v>
      </c>
      <c r="D75" s="46" t="s">
        <v>93</v>
      </c>
      <c r="E75" s="66">
        <v>965652</v>
      </c>
      <c r="F75" s="67" t="s">
        <v>134</v>
      </c>
      <c r="G75" s="46" t="s">
        <v>109</v>
      </c>
      <c r="H75" s="126">
        <v>6376</v>
      </c>
      <c r="I75" s="65">
        <v>0.05</v>
      </c>
      <c r="J75" s="122">
        <f t="shared" si="1"/>
        <v>6057.2</v>
      </c>
    </row>
    <row r="76" spans="1:10" x14ac:dyDescent="0.2">
      <c r="A76" s="46">
        <v>69</v>
      </c>
      <c r="B76" s="46" t="s">
        <v>93</v>
      </c>
      <c r="C76" s="46">
        <v>990352</v>
      </c>
      <c r="D76" s="46" t="s">
        <v>93</v>
      </c>
      <c r="E76" s="46">
        <v>990352</v>
      </c>
      <c r="F76" s="46" t="s">
        <v>3020</v>
      </c>
      <c r="G76" s="46" t="s">
        <v>97</v>
      </c>
      <c r="H76" s="126">
        <v>141</v>
      </c>
      <c r="I76" s="65">
        <v>0.05</v>
      </c>
      <c r="J76" s="122">
        <f t="shared" si="1"/>
        <v>133.94999999999999</v>
      </c>
    </row>
    <row r="77" spans="1:10" x14ac:dyDescent="0.2">
      <c r="A77" s="46">
        <v>70</v>
      </c>
      <c r="B77" s="46" t="s">
        <v>93</v>
      </c>
      <c r="C77" s="66">
        <v>990381</v>
      </c>
      <c r="D77" s="46" t="s">
        <v>93</v>
      </c>
      <c r="E77" s="66">
        <v>990381</v>
      </c>
      <c r="F77" s="67" t="s">
        <v>3021</v>
      </c>
      <c r="G77" s="46" t="s">
        <v>97</v>
      </c>
      <c r="H77" s="126">
        <v>163</v>
      </c>
      <c r="I77" s="65">
        <v>0.05</v>
      </c>
      <c r="J77" s="122">
        <f t="shared" si="1"/>
        <v>154.85</v>
      </c>
    </row>
    <row r="78" spans="1:10" x14ac:dyDescent="0.2">
      <c r="A78" s="46">
        <v>71</v>
      </c>
      <c r="B78" s="46" t="s">
        <v>93</v>
      </c>
      <c r="C78" s="66">
        <v>990532</v>
      </c>
      <c r="D78" s="46" t="s">
        <v>93</v>
      </c>
      <c r="E78" s="66">
        <v>990532</v>
      </c>
      <c r="F78" s="67" t="s">
        <v>3022</v>
      </c>
      <c r="G78" s="46" t="s">
        <v>97</v>
      </c>
      <c r="H78" s="126">
        <v>319</v>
      </c>
      <c r="I78" s="65">
        <v>0.05</v>
      </c>
      <c r="J78" s="122">
        <f t="shared" si="1"/>
        <v>303.05</v>
      </c>
    </row>
    <row r="79" spans="1:10" x14ac:dyDescent="0.2">
      <c r="A79" s="46">
        <v>72</v>
      </c>
      <c r="B79" s="46" t="s">
        <v>93</v>
      </c>
      <c r="C79" s="69" t="s">
        <v>3058</v>
      </c>
      <c r="D79" s="46" t="s">
        <v>93</v>
      </c>
      <c r="E79" s="69" t="s">
        <v>3058</v>
      </c>
      <c r="F79" s="67" t="s">
        <v>3059</v>
      </c>
      <c r="G79" s="46" t="s">
        <v>97</v>
      </c>
      <c r="H79" s="126">
        <v>49867</v>
      </c>
      <c r="I79" s="65">
        <v>0</v>
      </c>
      <c r="J79" s="122">
        <f t="shared" si="1"/>
        <v>49867</v>
      </c>
    </row>
    <row r="80" spans="1:10" x14ac:dyDescent="0.2">
      <c r="A80" s="46">
        <v>73</v>
      </c>
      <c r="B80" s="46" t="s">
        <v>93</v>
      </c>
      <c r="C80" s="66">
        <v>250001</v>
      </c>
      <c r="D80" s="46" t="s">
        <v>93</v>
      </c>
      <c r="E80" s="66">
        <v>250001</v>
      </c>
      <c r="F80" s="67" t="s">
        <v>3060</v>
      </c>
      <c r="G80" s="46" t="s">
        <v>109</v>
      </c>
      <c r="H80" s="126">
        <v>652</v>
      </c>
      <c r="I80" s="65">
        <v>0.05</v>
      </c>
      <c r="J80" s="122">
        <f t="shared" si="1"/>
        <v>619.4</v>
      </c>
    </row>
    <row r="81" spans="1:10" x14ac:dyDescent="0.2">
      <c r="A81" s="46">
        <v>74</v>
      </c>
      <c r="B81" s="46" t="s">
        <v>93</v>
      </c>
      <c r="C81" s="66">
        <v>250002</v>
      </c>
      <c r="D81" s="46" t="s">
        <v>93</v>
      </c>
      <c r="E81" s="66">
        <v>250002</v>
      </c>
      <c r="F81" s="67" t="s">
        <v>3061</v>
      </c>
      <c r="G81" s="46" t="s">
        <v>109</v>
      </c>
      <c r="H81" s="126">
        <v>3128</v>
      </c>
      <c r="I81" s="65">
        <v>0.05</v>
      </c>
      <c r="J81" s="122">
        <f t="shared" si="1"/>
        <v>2971.6</v>
      </c>
    </row>
    <row r="82" spans="1:10" x14ac:dyDescent="0.2">
      <c r="A82" s="46">
        <v>75</v>
      </c>
      <c r="B82" s="46" t="s">
        <v>93</v>
      </c>
      <c r="C82" s="46">
        <v>250131</v>
      </c>
      <c r="D82" s="46" t="s">
        <v>93</v>
      </c>
      <c r="E82" s="46">
        <v>250131</v>
      </c>
      <c r="F82" s="46" t="s">
        <v>3062</v>
      </c>
      <c r="G82" s="46" t="s">
        <v>109</v>
      </c>
      <c r="H82" s="126">
        <v>652</v>
      </c>
      <c r="I82" s="65">
        <v>0.05</v>
      </c>
      <c r="J82" s="122">
        <f t="shared" si="1"/>
        <v>619.4</v>
      </c>
    </row>
    <row r="83" spans="1:10" x14ac:dyDescent="0.2">
      <c r="A83" s="46">
        <v>76</v>
      </c>
      <c r="B83" s="46" t="s">
        <v>93</v>
      </c>
      <c r="C83" s="46">
        <v>250132</v>
      </c>
      <c r="D83" s="46" t="s">
        <v>93</v>
      </c>
      <c r="E83" s="46">
        <v>250132</v>
      </c>
      <c r="F83" s="46" t="s">
        <v>3063</v>
      </c>
      <c r="G83" s="46" t="s">
        <v>109</v>
      </c>
      <c r="H83" s="126">
        <v>3259</v>
      </c>
      <c r="I83" s="65">
        <v>0.05</v>
      </c>
      <c r="J83" s="122">
        <f t="shared" si="1"/>
        <v>3096.0499999999997</v>
      </c>
    </row>
    <row r="84" spans="1:10" x14ac:dyDescent="0.2">
      <c r="A84" s="46">
        <v>77</v>
      </c>
      <c r="B84" s="46" t="s">
        <v>93</v>
      </c>
      <c r="C84" s="69" t="s">
        <v>3019</v>
      </c>
      <c r="D84" s="46" t="s">
        <v>93</v>
      </c>
      <c r="E84" s="69" t="s">
        <v>3019</v>
      </c>
      <c r="F84" s="67" t="s">
        <v>3064</v>
      </c>
      <c r="G84" s="46" t="s">
        <v>109</v>
      </c>
      <c r="H84" s="128">
        <v>595</v>
      </c>
      <c r="I84" s="65">
        <v>0.05</v>
      </c>
      <c r="J84" s="122">
        <f t="shared" si="1"/>
        <v>565.25</v>
      </c>
    </row>
    <row r="85" spans="1:10" ht="15" x14ac:dyDescent="0.25">
      <c r="A85" s="81">
        <v>78</v>
      </c>
      <c r="B85" s="81" t="s">
        <v>93</v>
      </c>
      <c r="C85" s="81">
        <v>69985</v>
      </c>
      <c r="D85" s="81" t="s">
        <v>93</v>
      </c>
      <c r="E85" s="81">
        <v>69985</v>
      </c>
      <c r="F85" s="85" t="s">
        <v>3080</v>
      </c>
      <c r="G85" s="81" t="s">
        <v>97</v>
      </c>
      <c r="H85" s="123">
        <v>3285</v>
      </c>
      <c r="I85" s="84">
        <v>0</v>
      </c>
      <c r="J85" s="123">
        <f t="shared" si="1"/>
        <v>3285</v>
      </c>
    </row>
    <row r="86" spans="1:10" x14ac:dyDescent="0.2">
      <c r="A86" s="46">
        <v>79</v>
      </c>
      <c r="B86" s="46" t="s">
        <v>93</v>
      </c>
      <c r="C86" s="46">
        <v>47021</v>
      </c>
      <c r="D86" s="46" t="s">
        <v>93</v>
      </c>
      <c r="E86" s="46">
        <v>47021</v>
      </c>
      <c r="F86" s="46" t="s">
        <v>3534</v>
      </c>
      <c r="G86" s="46" t="s">
        <v>109</v>
      </c>
      <c r="H86" s="124">
        <v>2649</v>
      </c>
      <c r="I86" s="71">
        <v>0.05</v>
      </c>
      <c r="J86" s="124">
        <f t="shared" si="1"/>
        <v>2516.5499999999997</v>
      </c>
    </row>
    <row r="87" spans="1:10" x14ac:dyDescent="0.2">
      <c r="A87" s="46">
        <v>80</v>
      </c>
      <c r="B87" s="46" t="s">
        <v>93</v>
      </c>
      <c r="C87" s="46">
        <v>47016</v>
      </c>
      <c r="D87" s="46" t="s">
        <v>93</v>
      </c>
      <c r="E87" s="46">
        <v>47016</v>
      </c>
      <c r="F87" s="46" t="s">
        <v>3535</v>
      </c>
      <c r="G87" s="46" t="s">
        <v>109</v>
      </c>
      <c r="H87" s="124">
        <v>1998</v>
      </c>
      <c r="I87" s="71">
        <v>0.05</v>
      </c>
      <c r="J87" s="124">
        <f t="shared" si="1"/>
        <v>1898.1</v>
      </c>
    </row>
    <row r="88" spans="1:10" x14ac:dyDescent="0.2">
      <c r="A88" s="46"/>
      <c r="B88" s="46"/>
      <c r="C88" s="70"/>
      <c r="D88" s="46"/>
      <c r="E88" s="70"/>
      <c r="F88" s="46"/>
      <c r="G88" s="46"/>
      <c r="H88" s="124"/>
      <c r="I88" s="71"/>
      <c r="J88" s="124"/>
    </row>
    <row r="89" spans="1:10" x14ac:dyDescent="0.2">
      <c r="I89" s="58"/>
    </row>
    <row r="90" spans="1:10" x14ac:dyDescent="0.2">
      <c r="I90" s="58"/>
    </row>
    <row r="91" spans="1:10" x14ac:dyDescent="0.2">
      <c r="I91" s="58"/>
    </row>
    <row r="92" spans="1:10" x14ac:dyDescent="0.2">
      <c r="I92" s="58"/>
    </row>
    <row r="93" spans="1:10" x14ac:dyDescent="0.2">
      <c r="I93" s="58"/>
    </row>
    <row r="94" spans="1:10" x14ac:dyDescent="0.2">
      <c r="I94" s="58"/>
    </row>
    <row r="95" spans="1:10" x14ac:dyDescent="0.2">
      <c r="I95" s="58"/>
    </row>
    <row r="96" spans="1:10" x14ac:dyDescent="0.2">
      <c r="I96" s="58"/>
    </row>
    <row r="97" spans="9:9" x14ac:dyDescent="0.2">
      <c r="I97" s="58"/>
    </row>
    <row r="98" spans="9:9" x14ac:dyDescent="0.2">
      <c r="I98" s="58"/>
    </row>
    <row r="99" spans="9:9" x14ac:dyDescent="0.2">
      <c r="I99" s="58"/>
    </row>
    <row r="100" spans="9:9" x14ac:dyDescent="0.2">
      <c r="I100" s="58"/>
    </row>
    <row r="101" spans="9:9" x14ac:dyDescent="0.2">
      <c r="I101" s="58"/>
    </row>
    <row r="102" spans="9:9" x14ac:dyDescent="0.2">
      <c r="I102" s="58"/>
    </row>
    <row r="103" spans="9:9" x14ac:dyDescent="0.2">
      <c r="I103" s="58"/>
    </row>
    <row r="104" spans="9:9" x14ac:dyDescent="0.2">
      <c r="I104" s="58"/>
    </row>
    <row r="105" spans="9:9" x14ac:dyDescent="0.2">
      <c r="I105" s="58"/>
    </row>
    <row r="106" spans="9:9" x14ac:dyDescent="0.2">
      <c r="I106" s="58"/>
    </row>
    <row r="107" spans="9:9" x14ac:dyDescent="0.2">
      <c r="I107" s="58"/>
    </row>
    <row r="108" spans="9:9" x14ac:dyDescent="0.2">
      <c r="I108" s="58"/>
    </row>
    <row r="109" spans="9:9" x14ac:dyDescent="0.2">
      <c r="I109" s="58"/>
    </row>
    <row r="110" spans="9:9" x14ac:dyDescent="0.2">
      <c r="I110" s="58"/>
    </row>
    <row r="111" spans="9:9" x14ac:dyDescent="0.2">
      <c r="I111" s="58"/>
    </row>
    <row r="112" spans="9:9" x14ac:dyDescent="0.2">
      <c r="I112" s="58"/>
    </row>
    <row r="113" spans="9:9" x14ac:dyDescent="0.2">
      <c r="I113" s="58"/>
    </row>
    <row r="114" spans="9:9" x14ac:dyDescent="0.2">
      <c r="I114" s="58"/>
    </row>
    <row r="115" spans="9:9" x14ac:dyDescent="0.2">
      <c r="I115" s="58"/>
    </row>
    <row r="116" spans="9:9" x14ac:dyDescent="0.2">
      <c r="I116" s="58"/>
    </row>
    <row r="117" spans="9:9" x14ac:dyDescent="0.2">
      <c r="I117" s="58"/>
    </row>
    <row r="118" spans="9:9" x14ac:dyDescent="0.2">
      <c r="I118" s="58"/>
    </row>
    <row r="119" spans="9:9" x14ac:dyDescent="0.2">
      <c r="I119" s="58"/>
    </row>
    <row r="120" spans="9:9" x14ac:dyDescent="0.2">
      <c r="I120" s="58"/>
    </row>
    <row r="121" spans="9:9" x14ac:dyDescent="0.2">
      <c r="I121" s="58"/>
    </row>
    <row r="122" spans="9:9" x14ac:dyDescent="0.2">
      <c r="I122" s="58"/>
    </row>
    <row r="123" spans="9:9" x14ac:dyDescent="0.2">
      <c r="I123" s="58"/>
    </row>
    <row r="124" spans="9:9" x14ac:dyDescent="0.2">
      <c r="I124" s="58"/>
    </row>
    <row r="125" spans="9:9" x14ac:dyDescent="0.2">
      <c r="I125" s="58"/>
    </row>
    <row r="126" spans="9:9" x14ac:dyDescent="0.2">
      <c r="I126" s="58"/>
    </row>
    <row r="127" spans="9:9" x14ac:dyDescent="0.2">
      <c r="I127" s="58"/>
    </row>
    <row r="128" spans="9:9" x14ac:dyDescent="0.2">
      <c r="I128" s="58"/>
    </row>
    <row r="129" spans="9:9" x14ac:dyDescent="0.2">
      <c r="I129" s="58"/>
    </row>
    <row r="130" spans="9:9" x14ac:dyDescent="0.2">
      <c r="I130" s="58"/>
    </row>
    <row r="131" spans="9:9" x14ac:dyDescent="0.2">
      <c r="I131" s="58"/>
    </row>
    <row r="132" spans="9:9" x14ac:dyDescent="0.2">
      <c r="I132" s="58"/>
    </row>
    <row r="133" spans="9:9" x14ac:dyDescent="0.2">
      <c r="I133" s="58"/>
    </row>
    <row r="134" spans="9:9" x14ac:dyDescent="0.2">
      <c r="I134" s="58"/>
    </row>
    <row r="135" spans="9:9" x14ac:dyDescent="0.2">
      <c r="I135" s="58"/>
    </row>
    <row r="136" spans="9:9" x14ac:dyDescent="0.2">
      <c r="I136" s="58"/>
    </row>
    <row r="137" spans="9:9" x14ac:dyDescent="0.2">
      <c r="I137" s="58"/>
    </row>
    <row r="138" spans="9:9" x14ac:dyDescent="0.2">
      <c r="I138" s="58"/>
    </row>
    <row r="139" spans="9:9" x14ac:dyDescent="0.2">
      <c r="I139" s="58"/>
    </row>
    <row r="140" spans="9:9" x14ac:dyDescent="0.2">
      <c r="I140" s="58"/>
    </row>
    <row r="141" spans="9:9" x14ac:dyDescent="0.2">
      <c r="I141" s="58"/>
    </row>
    <row r="142" spans="9:9" x14ac:dyDescent="0.2">
      <c r="I142" s="58"/>
    </row>
    <row r="143" spans="9:9" x14ac:dyDescent="0.2">
      <c r="I143" s="58"/>
    </row>
    <row r="144" spans="9:9" x14ac:dyDescent="0.2">
      <c r="I144" s="58"/>
    </row>
    <row r="145" spans="9:9" x14ac:dyDescent="0.2">
      <c r="I145" s="58"/>
    </row>
    <row r="146" spans="9:9" x14ac:dyDescent="0.2">
      <c r="I146" s="58"/>
    </row>
    <row r="147" spans="9:9" x14ac:dyDescent="0.2">
      <c r="I147" s="58"/>
    </row>
    <row r="148" spans="9:9" x14ac:dyDescent="0.2">
      <c r="I148" s="58"/>
    </row>
    <row r="149" spans="9:9" x14ac:dyDescent="0.2">
      <c r="I149" s="58"/>
    </row>
    <row r="150" spans="9:9" x14ac:dyDescent="0.2">
      <c r="I150" s="58"/>
    </row>
    <row r="151" spans="9:9" x14ac:dyDescent="0.2">
      <c r="I151" s="58"/>
    </row>
    <row r="152" spans="9:9" x14ac:dyDescent="0.2">
      <c r="I152" s="58"/>
    </row>
    <row r="153" spans="9:9" x14ac:dyDescent="0.2">
      <c r="I153" s="58"/>
    </row>
    <row r="154" spans="9:9" x14ac:dyDescent="0.2">
      <c r="I154" s="58"/>
    </row>
    <row r="155" spans="9:9" x14ac:dyDescent="0.2">
      <c r="I155" s="58"/>
    </row>
    <row r="156" spans="9:9" x14ac:dyDescent="0.2">
      <c r="I156" s="58"/>
    </row>
    <row r="157" spans="9:9" x14ac:dyDescent="0.2">
      <c r="I157" s="58"/>
    </row>
    <row r="158" spans="9:9" x14ac:dyDescent="0.2">
      <c r="I158" s="58"/>
    </row>
    <row r="159" spans="9:9" x14ac:dyDescent="0.2">
      <c r="I159" s="58"/>
    </row>
    <row r="160" spans="9:9" x14ac:dyDescent="0.2">
      <c r="I160" s="58"/>
    </row>
    <row r="161" spans="9:9" x14ac:dyDescent="0.2">
      <c r="I161" s="58"/>
    </row>
    <row r="162" spans="9:9" x14ac:dyDescent="0.2">
      <c r="I162" s="58"/>
    </row>
    <row r="163" spans="9:9" x14ac:dyDescent="0.2">
      <c r="I163" s="58"/>
    </row>
    <row r="164" spans="9:9" x14ac:dyDescent="0.2">
      <c r="I164" s="58"/>
    </row>
    <row r="165" spans="9:9" x14ac:dyDescent="0.2">
      <c r="I165" s="58"/>
    </row>
    <row r="166" spans="9:9" x14ac:dyDescent="0.2">
      <c r="I166" s="58"/>
    </row>
    <row r="167" spans="9:9" x14ac:dyDescent="0.2">
      <c r="I167" s="58"/>
    </row>
    <row r="168" spans="9:9" x14ac:dyDescent="0.2">
      <c r="I168" s="58"/>
    </row>
    <row r="169" spans="9:9" x14ac:dyDescent="0.2">
      <c r="I169" s="58"/>
    </row>
    <row r="170" spans="9:9" x14ac:dyDescent="0.2">
      <c r="I170" s="58"/>
    </row>
    <row r="171" spans="9:9" x14ac:dyDescent="0.2">
      <c r="I171" s="58"/>
    </row>
    <row r="172" spans="9:9" x14ac:dyDescent="0.2">
      <c r="I172" s="58"/>
    </row>
    <row r="173" spans="9:9" x14ac:dyDescent="0.2">
      <c r="I173" s="58"/>
    </row>
    <row r="174" spans="9:9" x14ac:dyDescent="0.2">
      <c r="I174" s="58"/>
    </row>
    <row r="175" spans="9:9" x14ac:dyDescent="0.2">
      <c r="I175" s="58"/>
    </row>
    <row r="176" spans="9:9" x14ac:dyDescent="0.2">
      <c r="I176" s="58"/>
    </row>
    <row r="177" spans="9:9" x14ac:dyDescent="0.2">
      <c r="I177" s="58"/>
    </row>
    <row r="178" spans="9:9" x14ac:dyDescent="0.2">
      <c r="I178" s="58"/>
    </row>
    <row r="179" spans="9:9" x14ac:dyDescent="0.2">
      <c r="I179" s="58"/>
    </row>
    <row r="180" spans="9:9" x14ac:dyDescent="0.2">
      <c r="I180" s="58"/>
    </row>
    <row r="181" spans="9:9" x14ac:dyDescent="0.2">
      <c r="I181" s="58"/>
    </row>
    <row r="182" spans="9:9" x14ac:dyDescent="0.2">
      <c r="I182" s="58"/>
    </row>
    <row r="183" spans="9:9" x14ac:dyDescent="0.2">
      <c r="I183" s="58"/>
    </row>
    <row r="184" spans="9:9" x14ac:dyDescent="0.2">
      <c r="I184" s="58"/>
    </row>
    <row r="185" spans="9:9" x14ac:dyDescent="0.2">
      <c r="I185" s="58"/>
    </row>
    <row r="186" spans="9:9" x14ac:dyDescent="0.2">
      <c r="I186" s="58"/>
    </row>
    <row r="187" spans="9:9" x14ac:dyDescent="0.2">
      <c r="I187" s="58"/>
    </row>
    <row r="188" spans="9:9" x14ac:dyDescent="0.2">
      <c r="I188" s="58"/>
    </row>
    <row r="189" spans="9:9" x14ac:dyDescent="0.2">
      <c r="I189" s="58"/>
    </row>
    <row r="190" spans="9:9" x14ac:dyDescent="0.2">
      <c r="I190" s="58"/>
    </row>
    <row r="191" spans="9:9" x14ac:dyDescent="0.2">
      <c r="I191" s="58"/>
    </row>
    <row r="192" spans="9:9" x14ac:dyDescent="0.2">
      <c r="I192" s="58"/>
    </row>
    <row r="193" spans="9:9" x14ac:dyDescent="0.2">
      <c r="I193" s="58"/>
    </row>
    <row r="194" spans="9:9" x14ac:dyDescent="0.2">
      <c r="I194" s="58"/>
    </row>
    <row r="195" spans="9:9" x14ac:dyDescent="0.2">
      <c r="I195" s="58"/>
    </row>
    <row r="196" spans="9:9" x14ac:dyDescent="0.2">
      <c r="I196" s="58"/>
    </row>
    <row r="197" spans="9:9" x14ac:dyDescent="0.2">
      <c r="I197" s="58"/>
    </row>
    <row r="198" spans="9:9" x14ac:dyDescent="0.2">
      <c r="I198" s="58"/>
    </row>
    <row r="199" spans="9:9" x14ac:dyDescent="0.2">
      <c r="I199" s="58"/>
    </row>
    <row r="200" spans="9:9" x14ac:dyDescent="0.2">
      <c r="I200" s="58"/>
    </row>
    <row r="201" spans="9:9" x14ac:dyDescent="0.2">
      <c r="I201" s="58"/>
    </row>
    <row r="202" spans="9:9" x14ac:dyDescent="0.2">
      <c r="I202" s="58"/>
    </row>
    <row r="203" spans="9:9" x14ac:dyDescent="0.2">
      <c r="I203" s="58"/>
    </row>
    <row r="204" spans="9:9" x14ac:dyDescent="0.2">
      <c r="I204" s="58"/>
    </row>
    <row r="205" spans="9:9" x14ac:dyDescent="0.2">
      <c r="I205" s="58"/>
    </row>
    <row r="206" spans="9:9" x14ac:dyDescent="0.2">
      <c r="I206" s="58"/>
    </row>
    <row r="207" spans="9:9" x14ac:dyDescent="0.2">
      <c r="I207" s="58"/>
    </row>
    <row r="208" spans="9:9" x14ac:dyDescent="0.2">
      <c r="I208" s="58"/>
    </row>
    <row r="209" spans="9:9" x14ac:dyDescent="0.2">
      <c r="I209" s="58"/>
    </row>
    <row r="210" spans="9:9" x14ac:dyDescent="0.2">
      <c r="I210" s="58"/>
    </row>
    <row r="211" spans="9:9" x14ac:dyDescent="0.2">
      <c r="I211" s="58"/>
    </row>
    <row r="212" spans="9:9" x14ac:dyDescent="0.2">
      <c r="I212" s="58"/>
    </row>
    <row r="213" spans="9:9" x14ac:dyDescent="0.2">
      <c r="I213" s="58"/>
    </row>
    <row r="214" spans="9:9" x14ac:dyDescent="0.2">
      <c r="I214" s="58"/>
    </row>
    <row r="215" spans="9:9" x14ac:dyDescent="0.2">
      <c r="I215" s="58"/>
    </row>
    <row r="216" spans="9:9" x14ac:dyDescent="0.2">
      <c r="I216" s="58"/>
    </row>
    <row r="217" spans="9:9" x14ac:dyDescent="0.2">
      <c r="I217" s="58"/>
    </row>
    <row r="218" spans="9:9" x14ac:dyDescent="0.2">
      <c r="I218" s="58"/>
    </row>
    <row r="219" spans="9:9" x14ac:dyDescent="0.2">
      <c r="I219" s="58"/>
    </row>
    <row r="220" spans="9:9" x14ac:dyDescent="0.2">
      <c r="I220" s="58"/>
    </row>
    <row r="221" spans="9:9" x14ac:dyDescent="0.2">
      <c r="I221" s="58"/>
    </row>
    <row r="222" spans="9:9" x14ac:dyDescent="0.2">
      <c r="I222" s="58"/>
    </row>
    <row r="223" spans="9:9" x14ac:dyDescent="0.2">
      <c r="I223" s="58"/>
    </row>
    <row r="224" spans="9:9" x14ac:dyDescent="0.2">
      <c r="I224" s="58"/>
    </row>
    <row r="225" spans="9:9" x14ac:dyDescent="0.2">
      <c r="I225" s="58"/>
    </row>
    <row r="226" spans="9:9" x14ac:dyDescent="0.2">
      <c r="I226" s="58"/>
    </row>
    <row r="227" spans="9:9" x14ac:dyDescent="0.2">
      <c r="I227" s="58"/>
    </row>
    <row r="228" spans="9:9" x14ac:dyDescent="0.2">
      <c r="I228" s="58"/>
    </row>
    <row r="229" spans="9:9" x14ac:dyDescent="0.2">
      <c r="I229" s="58"/>
    </row>
    <row r="230" spans="9:9" x14ac:dyDescent="0.2">
      <c r="I230" s="58"/>
    </row>
    <row r="231" spans="9:9" x14ac:dyDescent="0.2">
      <c r="I231" s="58"/>
    </row>
    <row r="232" spans="9:9" x14ac:dyDescent="0.2">
      <c r="I232" s="58"/>
    </row>
    <row r="233" spans="9:9" x14ac:dyDescent="0.2">
      <c r="I233" s="58"/>
    </row>
    <row r="234" spans="9:9" x14ac:dyDescent="0.2">
      <c r="I234" s="58"/>
    </row>
    <row r="235" spans="9:9" x14ac:dyDescent="0.2">
      <c r="I235" s="58"/>
    </row>
    <row r="236" spans="9:9" x14ac:dyDescent="0.2">
      <c r="I236" s="58"/>
    </row>
    <row r="237" spans="9:9" x14ac:dyDescent="0.2">
      <c r="I237" s="58"/>
    </row>
    <row r="238" spans="9:9" x14ac:dyDescent="0.2">
      <c r="I238" s="58"/>
    </row>
    <row r="239" spans="9:9" x14ac:dyDescent="0.2">
      <c r="I239" s="58"/>
    </row>
    <row r="240" spans="9:9" x14ac:dyDescent="0.2">
      <c r="I240" s="58"/>
    </row>
    <row r="241" spans="9:9" x14ac:dyDescent="0.2">
      <c r="I241" s="58"/>
    </row>
    <row r="242" spans="9:9" x14ac:dyDescent="0.2">
      <c r="I242" s="58"/>
    </row>
    <row r="243" spans="9:9" x14ac:dyDescent="0.2">
      <c r="I243" s="58"/>
    </row>
    <row r="244" spans="9:9" x14ac:dyDescent="0.2">
      <c r="I244" s="58"/>
    </row>
    <row r="245" spans="9:9" x14ac:dyDescent="0.2">
      <c r="I245" s="58"/>
    </row>
    <row r="246" spans="9:9" x14ac:dyDescent="0.2">
      <c r="I246" s="58"/>
    </row>
    <row r="247" spans="9:9" x14ac:dyDescent="0.2">
      <c r="I247" s="58"/>
    </row>
    <row r="248" spans="9:9" x14ac:dyDescent="0.2">
      <c r="I248" s="58"/>
    </row>
    <row r="249" spans="9:9" x14ac:dyDescent="0.2">
      <c r="I249" s="58"/>
    </row>
    <row r="250" spans="9:9" x14ac:dyDescent="0.2">
      <c r="I250" s="58"/>
    </row>
    <row r="251" spans="9:9" x14ac:dyDescent="0.2">
      <c r="I251" s="58"/>
    </row>
    <row r="252" spans="9:9" x14ac:dyDescent="0.2">
      <c r="I252" s="58"/>
    </row>
    <row r="253" spans="9:9" x14ac:dyDescent="0.2">
      <c r="I253" s="58"/>
    </row>
    <row r="254" spans="9:9" x14ac:dyDescent="0.2">
      <c r="I254" s="58"/>
    </row>
    <row r="255" spans="9:9" x14ac:dyDescent="0.2">
      <c r="I255" s="58"/>
    </row>
    <row r="256" spans="9:9" x14ac:dyDescent="0.2">
      <c r="I256" s="58"/>
    </row>
    <row r="257" spans="9:9" x14ac:dyDescent="0.2">
      <c r="I257" s="58"/>
    </row>
    <row r="258" spans="9:9" x14ac:dyDescent="0.2">
      <c r="I258" s="58"/>
    </row>
    <row r="259" spans="9:9" x14ac:dyDescent="0.2">
      <c r="I259" s="58"/>
    </row>
    <row r="260" spans="9:9" x14ac:dyDescent="0.2">
      <c r="I260" s="58"/>
    </row>
    <row r="261" spans="9:9" x14ac:dyDescent="0.2">
      <c r="I261" s="58"/>
    </row>
    <row r="262" spans="9:9" x14ac:dyDescent="0.2">
      <c r="I262" s="58"/>
    </row>
    <row r="263" spans="9:9" x14ac:dyDescent="0.2">
      <c r="I263" s="58"/>
    </row>
    <row r="264" spans="9:9" x14ac:dyDescent="0.2">
      <c r="I264" s="58"/>
    </row>
    <row r="265" spans="9:9" x14ac:dyDescent="0.2">
      <c r="I265" s="58"/>
    </row>
    <row r="266" spans="9:9" x14ac:dyDescent="0.2">
      <c r="I266" s="58"/>
    </row>
    <row r="267" spans="9:9" x14ac:dyDescent="0.2">
      <c r="I267" s="58"/>
    </row>
    <row r="268" spans="9:9" x14ac:dyDescent="0.2">
      <c r="I268" s="58"/>
    </row>
    <row r="269" spans="9:9" x14ac:dyDescent="0.2">
      <c r="I269" s="58"/>
    </row>
    <row r="270" spans="9:9" x14ac:dyDescent="0.2">
      <c r="I270" s="58"/>
    </row>
    <row r="271" spans="9:9" x14ac:dyDescent="0.2">
      <c r="I271" s="58"/>
    </row>
    <row r="272" spans="9:9" x14ac:dyDescent="0.2">
      <c r="I272" s="58"/>
    </row>
    <row r="273" spans="9:9" x14ac:dyDescent="0.2">
      <c r="I273" s="58"/>
    </row>
    <row r="274" spans="9:9" x14ac:dyDescent="0.2">
      <c r="I274" s="58"/>
    </row>
    <row r="275" spans="9:9" x14ac:dyDescent="0.2">
      <c r="I275" s="58"/>
    </row>
    <row r="276" spans="9:9" x14ac:dyDescent="0.2">
      <c r="I276" s="58"/>
    </row>
    <row r="277" spans="9:9" x14ac:dyDescent="0.2">
      <c r="I277" s="58"/>
    </row>
    <row r="278" spans="9:9" x14ac:dyDescent="0.2">
      <c r="I278" s="58"/>
    </row>
    <row r="279" spans="9:9" x14ac:dyDescent="0.2">
      <c r="I279" s="58"/>
    </row>
    <row r="280" spans="9:9" x14ac:dyDescent="0.2">
      <c r="I280" s="58"/>
    </row>
    <row r="281" spans="9:9" x14ac:dyDescent="0.2">
      <c r="I281" s="58"/>
    </row>
    <row r="282" spans="9:9" x14ac:dyDescent="0.2">
      <c r="I282" s="58"/>
    </row>
    <row r="283" spans="9:9" x14ac:dyDescent="0.2">
      <c r="I283" s="58"/>
    </row>
    <row r="284" spans="9:9" x14ac:dyDescent="0.2">
      <c r="I284" s="58"/>
    </row>
    <row r="285" spans="9:9" x14ac:dyDescent="0.2">
      <c r="I285" s="58"/>
    </row>
    <row r="286" spans="9:9" x14ac:dyDescent="0.2">
      <c r="I286" s="58"/>
    </row>
    <row r="287" spans="9:9" x14ac:dyDescent="0.2">
      <c r="I287" s="58"/>
    </row>
    <row r="288" spans="9:9" x14ac:dyDescent="0.2">
      <c r="I288" s="58"/>
    </row>
    <row r="289" spans="9:9" x14ac:dyDescent="0.2">
      <c r="I289" s="58"/>
    </row>
    <row r="290" spans="9:9" x14ac:dyDescent="0.2">
      <c r="I290" s="58"/>
    </row>
  </sheetData>
  <hyperlinks>
    <hyperlink ref="F85" r:id="rId1" tooltip="Grinding Jar Set, S. Steel (2 x 10 ml)" display="https://qiagen.lightning.force.com/lightning/r/01tD0000005LT78IAG/view" xr:uid="{07089FCB-936B-4488-B691-E185F43B5704}"/>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3C31-CB11-49DA-BA52-27F239448614}">
  <dimension ref="A1:J38"/>
  <sheetViews>
    <sheetView workbookViewId="0"/>
  </sheetViews>
  <sheetFormatPr defaultRowHeight="12.75" x14ac:dyDescent="0.2"/>
  <cols>
    <col min="1" max="1" width="16.28515625" style="46" customWidth="1"/>
    <col min="2" max="2" width="14.28515625" style="46" bestFit="1" customWidth="1"/>
    <col min="3" max="3" width="20.42578125" style="46" bestFit="1" customWidth="1"/>
    <col min="4" max="4" width="19.140625" style="46" bestFit="1" customWidth="1"/>
    <col min="5" max="5" width="17.42578125" style="46" bestFit="1" customWidth="1"/>
    <col min="6" max="6" width="48.85546875" style="46" bestFit="1" customWidth="1"/>
    <col min="7" max="7" width="22.42578125" style="46" bestFit="1" customWidth="1"/>
    <col min="8" max="8" width="19.28515625" style="46" bestFit="1" customWidth="1"/>
    <col min="9" max="9" width="22.85546875" style="46" bestFit="1" customWidth="1"/>
    <col min="10" max="10" width="16.140625" bestFit="1" customWidth="1"/>
  </cols>
  <sheetData>
    <row r="1" spans="1:10" ht="15" x14ac:dyDescent="0.25">
      <c r="A1" s="105"/>
    </row>
    <row r="2" spans="1:10" ht="23.25" x14ac:dyDescent="0.35">
      <c r="A2" s="106" t="s">
        <v>44</v>
      </c>
    </row>
    <row r="3" spans="1:10" ht="15" x14ac:dyDescent="0.25">
      <c r="A3" s="105"/>
    </row>
    <row r="4" spans="1:10" ht="18.75" x14ac:dyDescent="0.3">
      <c r="A4" s="107" t="s">
        <v>158</v>
      </c>
    </row>
    <row r="5" spans="1:10" ht="15" x14ac:dyDescent="0.25">
      <c r="A5" s="105"/>
    </row>
    <row r="6" spans="1:10" ht="18.75" x14ac:dyDescent="0.3">
      <c r="A6" s="107" t="s">
        <v>159</v>
      </c>
      <c r="B6" s="104" t="s">
        <v>3509</v>
      </c>
      <c r="E6" s="66"/>
    </row>
    <row r="7" spans="1:10" x14ac:dyDescent="0.2">
      <c r="E7" s="66"/>
    </row>
    <row r="8" spans="1:10" x14ac:dyDescent="0.2">
      <c r="E8" s="66"/>
    </row>
    <row r="9" spans="1:10" ht="30" x14ac:dyDescent="0.2">
      <c r="A9" s="54" t="s">
        <v>46</v>
      </c>
      <c r="B9" s="55" t="s">
        <v>21</v>
      </c>
      <c r="C9" s="56" t="s">
        <v>47</v>
      </c>
      <c r="D9" s="55" t="s">
        <v>48</v>
      </c>
      <c r="E9" s="55" t="s">
        <v>49</v>
      </c>
      <c r="F9" s="55" t="s">
        <v>50</v>
      </c>
      <c r="G9" s="55" t="s">
        <v>51</v>
      </c>
      <c r="H9" s="56" t="s">
        <v>52</v>
      </c>
      <c r="I9" s="55" t="s">
        <v>53</v>
      </c>
      <c r="J9" s="55" t="s">
        <v>54</v>
      </c>
    </row>
    <row r="10" spans="1:10" x14ac:dyDescent="0.2">
      <c r="A10" s="99">
        <v>1</v>
      </c>
      <c r="B10" s="99" t="s">
        <v>160</v>
      </c>
      <c r="C10" s="99" t="s">
        <v>161</v>
      </c>
      <c r="D10" s="99" t="s">
        <v>160</v>
      </c>
      <c r="E10" s="101" t="s">
        <v>161</v>
      </c>
      <c r="F10" s="100" t="s">
        <v>162</v>
      </c>
      <c r="G10" s="99" t="s">
        <v>163</v>
      </c>
      <c r="H10" s="108">
        <v>5292</v>
      </c>
      <c r="I10" s="96">
        <v>0.1</v>
      </c>
      <c r="J10" s="112">
        <f>(H10*0.9)</f>
        <v>4762.8</v>
      </c>
    </row>
    <row r="11" spans="1:10" x14ac:dyDescent="0.2">
      <c r="A11" s="99">
        <v>2</v>
      </c>
      <c r="B11" s="99" t="s">
        <v>160</v>
      </c>
      <c r="C11" s="99" t="s">
        <v>161</v>
      </c>
      <c r="D11" s="99" t="s">
        <v>160</v>
      </c>
      <c r="E11" s="101" t="s">
        <v>164</v>
      </c>
      <c r="F11" s="100" t="s">
        <v>162</v>
      </c>
      <c r="G11" s="99" t="s">
        <v>165</v>
      </c>
      <c r="H11" s="108">
        <v>588</v>
      </c>
      <c r="I11" s="96">
        <v>0.1</v>
      </c>
      <c r="J11" s="112">
        <f>(H11*0.9)</f>
        <v>529.20000000000005</v>
      </c>
    </row>
    <row r="12" spans="1:10" x14ac:dyDescent="0.2">
      <c r="A12" s="99"/>
      <c r="B12" s="99"/>
      <c r="C12" s="99"/>
      <c r="D12" s="99"/>
      <c r="E12" s="101"/>
      <c r="F12" s="100"/>
      <c r="G12" s="99"/>
      <c r="H12" s="108"/>
      <c r="I12" s="96"/>
      <c r="J12" s="112"/>
    </row>
    <row r="13" spans="1:10" x14ac:dyDescent="0.2">
      <c r="A13" s="99">
        <v>3</v>
      </c>
      <c r="B13" s="99" t="s">
        <v>160</v>
      </c>
      <c r="C13" s="99" t="s">
        <v>166</v>
      </c>
      <c r="D13" s="99" t="s">
        <v>160</v>
      </c>
      <c r="E13" s="102" t="s">
        <v>166</v>
      </c>
      <c r="F13" s="101" t="s">
        <v>3029</v>
      </c>
      <c r="G13" s="99" t="s">
        <v>167</v>
      </c>
      <c r="H13" s="108">
        <v>208</v>
      </c>
      <c r="I13" s="96">
        <v>0.1</v>
      </c>
      <c r="J13" s="112">
        <f>(H13*0.9)</f>
        <v>187.20000000000002</v>
      </c>
    </row>
    <row r="14" spans="1:10" x14ac:dyDescent="0.2">
      <c r="A14" s="99">
        <v>4</v>
      </c>
      <c r="B14" s="99" t="s">
        <v>160</v>
      </c>
      <c r="C14" s="99" t="s">
        <v>3030</v>
      </c>
      <c r="D14" s="99" t="s">
        <v>160</v>
      </c>
      <c r="E14" s="99" t="s">
        <v>3030</v>
      </c>
      <c r="F14" s="99" t="s">
        <v>3031</v>
      </c>
      <c r="G14" s="99" t="s">
        <v>3032</v>
      </c>
      <c r="H14" s="109">
        <v>182</v>
      </c>
      <c r="I14" s="96">
        <v>0.1</v>
      </c>
      <c r="J14" s="112">
        <f>(H14*0.9)</f>
        <v>163.80000000000001</v>
      </c>
    </row>
    <row r="15" spans="1:10" x14ac:dyDescent="0.2">
      <c r="A15" s="99">
        <v>5</v>
      </c>
      <c r="B15" s="99" t="s">
        <v>160</v>
      </c>
      <c r="C15" s="99" t="s">
        <v>3033</v>
      </c>
      <c r="D15" s="99" t="s">
        <v>160</v>
      </c>
      <c r="E15" s="101" t="s">
        <v>3033</v>
      </c>
      <c r="F15" s="100" t="s">
        <v>3034</v>
      </c>
      <c r="G15" s="99" t="s">
        <v>3032</v>
      </c>
      <c r="H15" s="109">
        <v>208</v>
      </c>
      <c r="I15" s="96">
        <v>0.1</v>
      </c>
      <c r="J15" s="112">
        <f>(H15*0.9)</f>
        <v>187.20000000000002</v>
      </c>
    </row>
    <row r="16" spans="1:10" x14ac:dyDescent="0.2">
      <c r="A16" s="99"/>
      <c r="B16" s="99"/>
      <c r="C16" s="99"/>
      <c r="D16" s="99"/>
      <c r="E16" s="99"/>
      <c r="F16" s="99"/>
      <c r="G16" s="99"/>
      <c r="H16" s="109"/>
      <c r="I16" s="96"/>
      <c r="J16" s="112"/>
    </row>
    <row r="17" spans="1:10" x14ac:dyDescent="0.2">
      <c r="A17" s="99">
        <v>6</v>
      </c>
      <c r="B17" s="99" t="s">
        <v>160</v>
      </c>
      <c r="C17" s="99" t="s">
        <v>168</v>
      </c>
      <c r="D17" s="99" t="s">
        <v>160</v>
      </c>
      <c r="E17" s="101" t="s">
        <v>168</v>
      </c>
      <c r="F17" s="99" t="s">
        <v>169</v>
      </c>
      <c r="G17" s="99" t="s">
        <v>170</v>
      </c>
      <c r="H17" s="108">
        <v>105</v>
      </c>
      <c r="I17" s="96">
        <v>0.1</v>
      </c>
      <c r="J17" s="112">
        <f>(H17*0.9)</f>
        <v>94.5</v>
      </c>
    </row>
    <row r="18" spans="1:10" x14ac:dyDescent="0.2">
      <c r="A18" s="99"/>
      <c r="B18" s="99"/>
      <c r="C18" s="99"/>
      <c r="D18" s="99"/>
      <c r="E18" s="101"/>
      <c r="F18" s="99"/>
      <c r="G18" s="99"/>
      <c r="H18" s="108"/>
      <c r="I18" s="96"/>
      <c r="J18" s="112"/>
    </row>
    <row r="19" spans="1:10" ht="25.5" x14ac:dyDescent="0.2">
      <c r="A19" s="100">
        <v>7</v>
      </c>
      <c r="B19" s="100" t="s">
        <v>160</v>
      </c>
      <c r="C19" s="100" t="s">
        <v>171</v>
      </c>
      <c r="D19" s="100" t="s">
        <v>160</v>
      </c>
      <c r="E19" s="102" t="s">
        <v>172</v>
      </c>
      <c r="F19" s="101" t="s">
        <v>173</v>
      </c>
      <c r="G19" s="99" t="s">
        <v>174</v>
      </c>
      <c r="H19" s="108">
        <v>69</v>
      </c>
      <c r="I19" s="96">
        <v>0.1</v>
      </c>
      <c r="J19" s="112">
        <f t="shared" ref="J19:J22" si="0">(H19*0.9)</f>
        <v>62.1</v>
      </c>
    </row>
    <row r="20" spans="1:10" ht="25.5" x14ac:dyDescent="0.2">
      <c r="A20" s="100">
        <v>8</v>
      </c>
      <c r="B20" s="100" t="s">
        <v>160</v>
      </c>
      <c r="C20" s="100" t="s">
        <v>3035</v>
      </c>
      <c r="D20" s="100" t="s">
        <v>160</v>
      </c>
      <c r="E20" s="102" t="s">
        <v>3035</v>
      </c>
      <c r="F20" s="101" t="s">
        <v>3036</v>
      </c>
      <c r="G20" s="99" t="s">
        <v>174</v>
      </c>
      <c r="H20" s="108">
        <v>69</v>
      </c>
      <c r="I20" s="96">
        <v>0.1</v>
      </c>
      <c r="J20" s="112">
        <f t="shared" si="0"/>
        <v>62.1</v>
      </c>
    </row>
    <row r="21" spans="1:10" x14ac:dyDescent="0.2">
      <c r="A21" s="100"/>
      <c r="B21" s="100"/>
      <c r="C21" s="100"/>
      <c r="D21" s="100"/>
      <c r="E21" s="102"/>
      <c r="F21" s="101"/>
      <c r="G21" s="99"/>
      <c r="H21" s="108"/>
      <c r="I21" s="96"/>
      <c r="J21" s="112"/>
    </row>
    <row r="22" spans="1:10" x14ac:dyDescent="0.2">
      <c r="A22" s="99">
        <v>9</v>
      </c>
      <c r="B22" s="99" t="s">
        <v>160</v>
      </c>
      <c r="C22" s="99" t="s">
        <v>175</v>
      </c>
      <c r="D22" s="99" t="s">
        <v>160</v>
      </c>
      <c r="E22" s="99" t="s">
        <v>175</v>
      </c>
      <c r="F22" s="99" t="s">
        <v>176</v>
      </c>
      <c r="G22" s="99" t="s">
        <v>174</v>
      </c>
      <c r="H22" s="108">
        <v>1050</v>
      </c>
      <c r="I22" s="96">
        <v>0.1</v>
      </c>
      <c r="J22" s="112">
        <f t="shared" si="0"/>
        <v>945</v>
      </c>
    </row>
    <row r="23" spans="1:10" x14ac:dyDescent="0.2">
      <c r="A23" s="99"/>
      <c r="B23" s="99"/>
      <c r="C23" s="99"/>
      <c r="D23" s="99"/>
      <c r="E23" s="101"/>
      <c r="F23" s="99" t="s">
        <v>177</v>
      </c>
      <c r="G23" s="99"/>
      <c r="H23" s="108"/>
      <c r="I23" s="96"/>
      <c r="J23" s="112"/>
    </row>
    <row r="24" spans="1:10" x14ac:dyDescent="0.2">
      <c r="A24" s="99"/>
      <c r="B24" s="99"/>
      <c r="C24" s="99"/>
      <c r="D24" s="99"/>
      <c r="E24" s="101"/>
      <c r="F24" s="99" t="s">
        <v>178</v>
      </c>
      <c r="G24" s="99"/>
      <c r="H24" s="108"/>
      <c r="I24" s="96"/>
      <c r="J24" s="112"/>
    </row>
    <row r="25" spans="1:10" x14ac:dyDescent="0.2">
      <c r="A25" s="99"/>
      <c r="B25" s="99"/>
      <c r="C25" s="99"/>
      <c r="D25" s="99"/>
      <c r="E25" s="101"/>
      <c r="F25" s="99" t="s">
        <v>179</v>
      </c>
      <c r="G25" s="99"/>
      <c r="H25" s="108"/>
      <c r="I25" s="97"/>
      <c r="J25" s="112"/>
    </row>
    <row r="26" spans="1:10" x14ac:dyDescent="0.2">
      <c r="A26" s="99">
        <v>10</v>
      </c>
      <c r="B26" s="99" t="s">
        <v>160</v>
      </c>
      <c r="C26" s="99" t="s">
        <v>3037</v>
      </c>
      <c r="D26" s="99" t="s">
        <v>160</v>
      </c>
      <c r="E26" s="99" t="s">
        <v>3037</v>
      </c>
      <c r="F26" s="99" t="s">
        <v>3038</v>
      </c>
      <c r="G26" s="99" t="s">
        <v>174</v>
      </c>
      <c r="H26" s="110">
        <v>734</v>
      </c>
      <c r="I26" s="96">
        <v>0.1</v>
      </c>
      <c r="J26" s="112">
        <f>(H26*0.9)</f>
        <v>660.6</v>
      </c>
    </row>
    <row r="27" spans="1:10" x14ac:dyDescent="0.2">
      <c r="A27" s="99">
        <v>11</v>
      </c>
      <c r="B27" s="99" t="s">
        <v>160</v>
      </c>
      <c r="C27" s="99" t="s">
        <v>3039</v>
      </c>
      <c r="D27" s="99" t="s">
        <v>160</v>
      </c>
      <c r="E27" s="99" t="s">
        <v>3039</v>
      </c>
      <c r="F27" s="99" t="s">
        <v>3040</v>
      </c>
      <c r="G27" s="99" t="s">
        <v>174</v>
      </c>
      <c r="H27" s="110">
        <v>734</v>
      </c>
      <c r="I27" s="96">
        <v>0.1</v>
      </c>
      <c r="J27" s="112">
        <f>(H27*0.9)</f>
        <v>660.6</v>
      </c>
    </row>
    <row r="28" spans="1:10" x14ac:dyDescent="0.2">
      <c r="A28" s="99"/>
      <c r="B28" s="99"/>
      <c r="C28" s="99"/>
      <c r="D28" s="99"/>
      <c r="E28" s="101"/>
      <c r="F28" s="99"/>
      <c r="G28" s="99"/>
      <c r="H28" s="108"/>
      <c r="I28" s="97"/>
      <c r="J28" s="112"/>
    </row>
    <row r="29" spans="1:10" x14ac:dyDescent="0.2">
      <c r="A29" s="99">
        <v>12</v>
      </c>
      <c r="B29" s="99" t="s">
        <v>160</v>
      </c>
      <c r="C29" s="99" t="s">
        <v>3041</v>
      </c>
      <c r="D29" s="99" t="s">
        <v>160</v>
      </c>
      <c r="E29" s="99" t="s">
        <v>3041</v>
      </c>
      <c r="F29" s="99" t="s">
        <v>3042</v>
      </c>
      <c r="G29" s="99" t="s">
        <v>165</v>
      </c>
      <c r="H29" s="109">
        <v>167</v>
      </c>
      <c r="I29" s="96">
        <v>0.1</v>
      </c>
      <c r="J29" s="112">
        <f t="shared" ref="J29:J37" si="1">(H29*0.9)</f>
        <v>150.30000000000001</v>
      </c>
    </row>
    <row r="30" spans="1:10" x14ac:dyDescent="0.2">
      <c r="A30" s="99">
        <v>13</v>
      </c>
      <c r="B30" s="99" t="s">
        <v>160</v>
      </c>
      <c r="C30" s="99" t="s">
        <v>3043</v>
      </c>
      <c r="D30" s="99" t="s">
        <v>160</v>
      </c>
      <c r="E30" s="99" t="s">
        <v>3043</v>
      </c>
      <c r="F30" s="99" t="s">
        <v>3042</v>
      </c>
      <c r="G30" s="99" t="s">
        <v>163</v>
      </c>
      <c r="H30" s="109">
        <v>1566</v>
      </c>
      <c r="I30" s="96">
        <v>0.1</v>
      </c>
      <c r="J30" s="112">
        <f t="shared" si="1"/>
        <v>1409.4</v>
      </c>
    </row>
    <row r="31" spans="1:10" x14ac:dyDescent="0.2">
      <c r="A31" s="99">
        <v>14</v>
      </c>
      <c r="B31" s="99" t="s">
        <v>160</v>
      </c>
      <c r="C31" s="99" t="s">
        <v>3044</v>
      </c>
      <c r="D31" s="99" t="s">
        <v>160</v>
      </c>
      <c r="E31" s="99" t="s">
        <v>3044</v>
      </c>
      <c r="F31" s="99" t="s">
        <v>3045</v>
      </c>
      <c r="G31" s="99" t="s">
        <v>165</v>
      </c>
      <c r="H31" s="109">
        <v>167</v>
      </c>
      <c r="I31" s="96">
        <v>0.1</v>
      </c>
      <c r="J31" s="112">
        <f t="shared" si="1"/>
        <v>150.30000000000001</v>
      </c>
    </row>
    <row r="32" spans="1:10" x14ac:dyDescent="0.2">
      <c r="A32" s="99">
        <v>15</v>
      </c>
      <c r="B32" s="100" t="s">
        <v>160</v>
      </c>
      <c r="C32" s="99" t="s">
        <v>3046</v>
      </c>
      <c r="D32" s="100" t="s">
        <v>160</v>
      </c>
      <c r="E32" s="99" t="s">
        <v>3046</v>
      </c>
      <c r="F32" s="99" t="s">
        <v>3045</v>
      </c>
      <c r="G32" s="99" t="s">
        <v>163</v>
      </c>
      <c r="H32" s="109">
        <v>1566</v>
      </c>
      <c r="I32" s="96">
        <v>0.1</v>
      </c>
      <c r="J32" s="112">
        <f t="shared" si="1"/>
        <v>1409.4</v>
      </c>
    </row>
    <row r="33" spans="1:10" x14ac:dyDescent="0.2">
      <c r="A33" s="99">
        <v>16</v>
      </c>
      <c r="B33" s="99" t="s">
        <v>160</v>
      </c>
      <c r="C33" s="99" t="s">
        <v>3047</v>
      </c>
      <c r="D33" s="99" t="s">
        <v>160</v>
      </c>
      <c r="E33" s="99" t="s">
        <v>3047</v>
      </c>
      <c r="F33" s="99" t="s">
        <v>3048</v>
      </c>
      <c r="G33" s="99" t="s">
        <v>165</v>
      </c>
      <c r="H33" s="109">
        <v>167</v>
      </c>
      <c r="I33" s="96">
        <v>0.1</v>
      </c>
      <c r="J33" s="112">
        <f t="shared" si="1"/>
        <v>150.30000000000001</v>
      </c>
    </row>
    <row r="34" spans="1:10" x14ac:dyDescent="0.2">
      <c r="A34" s="99">
        <v>17</v>
      </c>
      <c r="B34" s="99" t="s">
        <v>160</v>
      </c>
      <c r="C34" s="99" t="s">
        <v>3049</v>
      </c>
      <c r="D34" s="99" t="s">
        <v>160</v>
      </c>
      <c r="E34" s="99" t="s">
        <v>3049</v>
      </c>
      <c r="F34" s="99" t="s">
        <v>3048</v>
      </c>
      <c r="G34" s="99" t="s">
        <v>163</v>
      </c>
      <c r="H34" s="109">
        <v>1566</v>
      </c>
      <c r="I34" s="96">
        <v>0.1</v>
      </c>
      <c r="J34" s="112">
        <f t="shared" si="1"/>
        <v>1409.4</v>
      </c>
    </row>
    <row r="35" spans="1:10" x14ac:dyDescent="0.2">
      <c r="A35" s="99">
        <v>18</v>
      </c>
      <c r="B35" s="99" t="s">
        <v>160</v>
      </c>
      <c r="C35" s="99" t="s">
        <v>3050</v>
      </c>
      <c r="D35" s="99" t="s">
        <v>160</v>
      </c>
      <c r="E35" s="99" t="s">
        <v>3050</v>
      </c>
      <c r="F35" s="99" t="s">
        <v>3051</v>
      </c>
      <c r="G35" s="99" t="s">
        <v>165</v>
      </c>
      <c r="H35" s="109">
        <v>167</v>
      </c>
      <c r="I35" s="96">
        <v>0.1</v>
      </c>
      <c r="J35" s="112">
        <f t="shared" si="1"/>
        <v>150.30000000000001</v>
      </c>
    </row>
    <row r="36" spans="1:10" x14ac:dyDescent="0.2">
      <c r="A36" s="99">
        <v>19</v>
      </c>
      <c r="B36" s="99" t="s">
        <v>160</v>
      </c>
      <c r="C36" s="99" t="s">
        <v>3052</v>
      </c>
      <c r="D36" s="99" t="s">
        <v>160</v>
      </c>
      <c r="E36" s="99" t="s">
        <v>3052</v>
      </c>
      <c r="F36" s="99" t="s">
        <v>3051</v>
      </c>
      <c r="G36" s="99" t="s">
        <v>163</v>
      </c>
      <c r="H36" s="109">
        <v>1566</v>
      </c>
      <c r="I36" s="96">
        <v>0.1</v>
      </c>
      <c r="J36" s="112">
        <f t="shared" si="1"/>
        <v>1409.4</v>
      </c>
    </row>
    <row r="37" spans="1:10" x14ac:dyDescent="0.2">
      <c r="A37" s="99">
        <v>20</v>
      </c>
      <c r="B37" s="99" t="s">
        <v>160</v>
      </c>
      <c r="C37" s="103" t="s">
        <v>3506</v>
      </c>
      <c r="D37" s="99" t="s">
        <v>160</v>
      </c>
      <c r="E37" s="103" t="s">
        <v>3507</v>
      </c>
      <c r="F37" s="101" t="s">
        <v>3508</v>
      </c>
      <c r="G37" s="98" t="s">
        <v>174</v>
      </c>
      <c r="H37" s="111">
        <v>100</v>
      </c>
      <c r="I37" s="96">
        <v>0.1</v>
      </c>
      <c r="J37" s="112">
        <f t="shared" si="1"/>
        <v>90</v>
      </c>
    </row>
    <row r="38" spans="1:10" x14ac:dyDescent="0.2">
      <c r="A38" s="99"/>
      <c r="B38" s="99"/>
      <c r="C38" s="99"/>
      <c r="D38" s="99"/>
      <c r="E38" s="101"/>
      <c r="F38" s="99"/>
      <c r="G38" s="99"/>
      <c r="H38" s="98"/>
      <c r="I38" s="97"/>
      <c r="J38" s="9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8396-87F5-4396-B88C-230497D15753}">
  <dimension ref="A2:M1797"/>
  <sheetViews>
    <sheetView workbookViewId="0"/>
  </sheetViews>
  <sheetFormatPr defaultColWidth="10.140625" defaultRowHeight="15" x14ac:dyDescent="0.25"/>
  <cols>
    <col min="1" max="1" width="15" style="60" customWidth="1"/>
    <col min="2" max="2" width="32.140625" style="60" customWidth="1"/>
    <col min="3" max="3" width="26.85546875" style="60" customWidth="1"/>
    <col min="4" max="4" width="32.140625" style="60" customWidth="1"/>
    <col min="5" max="5" width="23.5703125" style="60" customWidth="1"/>
    <col min="6" max="6" width="43" style="60" customWidth="1"/>
    <col min="7" max="7" width="22.42578125" style="60" customWidth="1"/>
    <col min="8" max="8" width="24.5703125" style="60" customWidth="1"/>
    <col min="9" max="9" width="26.140625" style="60" bestFit="1" customWidth="1"/>
    <col min="10" max="10" width="18.42578125" style="60" customWidth="1"/>
    <col min="11" max="11" width="16.42578125" style="60" bestFit="1" customWidth="1"/>
    <col min="12" max="12" width="10.140625" style="60"/>
    <col min="13" max="13" width="11.42578125" style="60" bestFit="1" customWidth="1"/>
    <col min="14" max="16384" width="10.140625" style="60"/>
  </cols>
  <sheetData>
    <row r="2" spans="1:12" ht="23.25" x14ac:dyDescent="0.35">
      <c r="A2" s="74" t="s">
        <v>44</v>
      </c>
      <c r="B2" s="133"/>
    </row>
    <row r="3" spans="1:12" x14ac:dyDescent="0.25">
      <c r="A3" s="73"/>
    </row>
    <row r="4" spans="1:12" ht="18.75" x14ac:dyDescent="0.3">
      <c r="A4" s="59" t="s">
        <v>180</v>
      </c>
      <c r="H4" s="134"/>
    </row>
    <row r="5" spans="1:12" x14ac:dyDescent="0.25">
      <c r="A5" s="73"/>
    </row>
    <row r="6" spans="1:12" ht="18.75" x14ac:dyDescent="0.3">
      <c r="A6" s="59" t="s">
        <v>159</v>
      </c>
      <c r="B6" s="135">
        <v>45470</v>
      </c>
    </row>
    <row r="10" spans="1:12" ht="30" x14ac:dyDescent="0.25">
      <c r="A10" s="86" t="s">
        <v>46</v>
      </c>
      <c r="B10" s="61" t="s">
        <v>21</v>
      </c>
      <c r="C10" s="61" t="s">
        <v>3023</v>
      </c>
      <c r="D10" s="61" t="s">
        <v>48</v>
      </c>
      <c r="E10" s="61" t="s">
        <v>49</v>
      </c>
      <c r="F10" s="61" t="s">
        <v>50</v>
      </c>
      <c r="G10" s="61" t="s">
        <v>3024</v>
      </c>
      <c r="H10" s="136" t="s">
        <v>3081</v>
      </c>
      <c r="I10" s="61" t="s">
        <v>3025</v>
      </c>
      <c r="J10" s="61" t="s">
        <v>3026</v>
      </c>
      <c r="K10" s="61" t="s">
        <v>3027</v>
      </c>
    </row>
    <row r="11" spans="1:12" x14ac:dyDescent="0.25">
      <c r="A11" s="87">
        <v>1</v>
      </c>
      <c r="B11" s="137" t="s">
        <v>28</v>
      </c>
      <c r="C11" s="138" t="s">
        <v>181</v>
      </c>
      <c r="D11" s="137" t="s">
        <v>28</v>
      </c>
      <c r="E11" s="139">
        <v>5402</v>
      </c>
      <c r="F11" s="88" t="s">
        <v>182</v>
      </c>
      <c r="G11" s="89" t="s">
        <v>188</v>
      </c>
      <c r="H11" s="140">
        <v>190</v>
      </c>
      <c r="I11" s="154">
        <f>(K11-H11)/H11</f>
        <v>-3.0000000000000089E-2</v>
      </c>
      <c r="J11" s="155">
        <f>H11-K11</f>
        <v>5.7000000000000171</v>
      </c>
      <c r="K11" s="156">
        <v>184.29999999999998</v>
      </c>
      <c r="L11" s="75"/>
    </row>
    <row r="12" spans="1:12" x14ac:dyDescent="0.25">
      <c r="A12" s="87">
        <v>2</v>
      </c>
      <c r="B12" s="137" t="s">
        <v>28</v>
      </c>
      <c r="C12" s="138" t="s">
        <v>183</v>
      </c>
      <c r="D12" s="137" t="s">
        <v>28</v>
      </c>
      <c r="E12" s="139">
        <v>5404</v>
      </c>
      <c r="F12" s="88" t="s">
        <v>184</v>
      </c>
      <c r="G12" s="89" t="s">
        <v>188</v>
      </c>
      <c r="H12" s="140">
        <v>152</v>
      </c>
      <c r="I12" s="154">
        <f t="shared" ref="I12:I75" si="0">(K12-H12)/H12</f>
        <v>-3.0000000000000016E-2</v>
      </c>
      <c r="J12" s="155">
        <f t="shared" ref="J12:J75" si="1">H12-K12</f>
        <v>4.5600000000000023</v>
      </c>
      <c r="K12" s="156">
        <v>147.44</v>
      </c>
      <c r="L12" s="75"/>
    </row>
    <row r="13" spans="1:12" x14ac:dyDescent="0.25">
      <c r="A13" s="87">
        <v>3</v>
      </c>
      <c r="B13" s="137" t="s">
        <v>28</v>
      </c>
      <c r="C13" s="138" t="s">
        <v>185</v>
      </c>
      <c r="D13" s="137" t="s">
        <v>28</v>
      </c>
      <c r="E13" s="139">
        <v>7023</v>
      </c>
      <c r="F13" s="88" t="s">
        <v>186</v>
      </c>
      <c r="G13" s="89" t="s">
        <v>188</v>
      </c>
      <c r="H13" s="140">
        <v>125</v>
      </c>
      <c r="I13" s="154">
        <f t="shared" si="0"/>
        <v>-0.03</v>
      </c>
      <c r="J13" s="155">
        <f t="shared" si="1"/>
        <v>3.75</v>
      </c>
      <c r="K13" s="156">
        <v>121.25</v>
      </c>
      <c r="L13" s="75"/>
    </row>
    <row r="14" spans="1:12" x14ac:dyDescent="0.25">
      <c r="A14" s="87">
        <v>4</v>
      </c>
      <c r="B14" s="137" t="s">
        <v>28</v>
      </c>
      <c r="C14" s="138" t="s">
        <v>187</v>
      </c>
      <c r="D14" s="137" t="s">
        <v>28</v>
      </c>
      <c r="E14" s="139">
        <v>12027</v>
      </c>
      <c r="F14" s="88" t="s">
        <v>3082</v>
      </c>
      <c r="G14" s="89" t="s">
        <v>188</v>
      </c>
      <c r="H14" s="140">
        <v>1114</v>
      </c>
      <c r="I14" s="154">
        <f t="shared" si="0"/>
        <v>-3.0000000000000065E-2</v>
      </c>
      <c r="J14" s="155">
        <f t="shared" si="1"/>
        <v>33.420000000000073</v>
      </c>
      <c r="K14" s="156">
        <v>1080.58</v>
      </c>
      <c r="L14" s="75"/>
    </row>
    <row r="15" spans="1:12" x14ac:dyDescent="0.25">
      <c r="A15" s="87">
        <v>5</v>
      </c>
      <c r="B15" s="137" t="s">
        <v>28</v>
      </c>
      <c r="C15" s="138" t="s">
        <v>189</v>
      </c>
      <c r="D15" s="137" t="s">
        <v>28</v>
      </c>
      <c r="E15" s="139">
        <v>14203</v>
      </c>
      <c r="F15" s="88" t="s">
        <v>190</v>
      </c>
      <c r="G15" s="89" t="s">
        <v>188</v>
      </c>
      <c r="H15" s="140">
        <v>508</v>
      </c>
      <c r="I15" s="154">
        <f t="shared" si="0"/>
        <v>-3.0000000000000016E-2</v>
      </c>
      <c r="J15" s="155">
        <f t="shared" si="1"/>
        <v>15.240000000000009</v>
      </c>
      <c r="K15" s="156">
        <v>492.76</v>
      </c>
      <c r="L15" s="75"/>
    </row>
    <row r="16" spans="1:12" x14ac:dyDescent="0.25">
      <c r="A16" s="87">
        <v>6</v>
      </c>
      <c r="B16" s="137" t="s">
        <v>28</v>
      </c>
      <c r="C16" s="138" t="s">
        <v>191</v>
      </c>
      <c r="D16" s="137" t="s">
        <v>28</v>
      </c>
      <c r="E16" s="139">
        <v>14204</v>
      </c>
      <c r="F16" s="88" t="s">
        <v>190</v>
      </c>
      <c r="G16" s="89" t="s">
        <v>188</v>
      </c>
      <c r="H16" s="140">
        <v>1528</v>
      </c>
      <c r="I16" s="154">
        <f t="shared" si="0"/>
        <v>-3.0000000000000096E-2</v>
      </c>
      <c r="J16" s="155">
        <f t="shared" si="1"/>
        <v>45.840000000000146</v>
      </c>
      <c r="K16" s="156">
        <v>1482.1599999999999</v>
      </c>
      <c r="L16" s="75"/>
    </row>
    <row r="17" spans="1:12" x14ac:dyDescent="0.25">
      <c r="A17" s="87">
        <v>7</v>
      </c>
      <c r="B17" s="137" t="s">
        <v>28</v>
      </c>
      <c r="C17" s="138" t="s">
        <v>192</v>
      </c>
      <c r="D17" s="137" t="s">
        <v>28</v>
      </c>
      <c r="E17" s="139">
        <v>15951</v>
      </c>
      <c r="F17" s="88" t="s">
        <v>3083</v>
      </c>
      <c r="G17" s="89" t="s">
        <v>188</v>
      </c>
      <c r="H17" s="140">
        <v>414</v>
      </c>
      <c r="I17" s="154">
        <f t="shared" si="0"/>
        <v>-3.0000000000000037E-2</v>
      </c>
      <c r="J17" s="155">
        <f t="shared" si="1"/>
        <v>12.420000000000016</v>
      </c>
      <c r="K17" s="156">
        <v>401.58</v>
      </c>
      <c r="L17" s="75"/>
    </row>
    <row r="18" spans="1:12" x14ac:dyDescent="0.25">
      <c r="A18" s="87">
        <v>8</v>
      </c>
      <c r="B18" s="137" t="s">
        <v>28</v>
      </c>
      <c r="C18" s="138" t="s">
        <v>193</v>
      </c>
      <c r="D18" s="137" t="s">
        <v>28</v>
      </c>
      <c r="E18" s="139">
        <v>310021</v>
      </c>
      <c r="F18" s="88" t="s">
        <v>194</v>
      </c>
      <c r="G18" s="89" t="s">
        <v>188</v>
      </c>
      <c r="H18" s="140">
        <v>14.54</v>
      </c>
      <c r="I18" s="154">
        <f t="shared" si="0"/>
        <v>-2.9999999999999964E-2</v>
      </c>
      <c r="J18" s="155">
        <f t="shared" si="1"/>
        <v>0.43619999999999948</v>
      </c>
      <c r="K18" s="156">
        <v>14.1038</v>
      </c>
      <c r="L18" s="75"/>
    </row>
    <row r="19" spans="1:12" x14ac:dyDescent="0.25">
      <c r="A19" s="87">
        <v>9</v>
      </c>
      <c r="B19" s="137" t="s">
        <v>28</v>
      </c>
      <c r="C19" s="138" t="s">
        <v>195</v>
      </c>
      <c r="D19" s="137" t="s">
        <v>28</v>
      </c>
      <c r="E19" s="139">
        <v>400003</v>
      </c>
      <c r="F19" s="88" t="s">
        <v>196</v>
      </c>
      <c r="G19" s="89" t="s">
        <v>188</v>
      </c>
      <c r="H19" s="140">
        <v>516</v>
      </c>
      <c r="I19" s="154">
        <f t="shared" si="0"/>
        <v>-3.0000000000000034E-2</v>
      </c>
      <c r="J19" s="155">
        <f t="shared" si="1"/>
        <v>15.480000000000018</v>
      </c>
      <c r="K19" s="156">
        <v>500.52</v>
      </c>
      <c r="L19" s="75"/>
    </row>
    <row r="20" spans="1:12" x14ac:dyDescent="0.25">
      <c r="A20" s="87">
        <v>10</v>
      </c>
      <c r="B20" s="137" t="s">
        <v>28</v>
      </c>
      <c r="C20" s="138" t="s">
        <v>197</v>
      </c>
      <c r="D20" s="137" t="s">
        <v>28</v>
      </c>
      <c r="E20" s="139">
        <v>400008</v>
      </c>
      <c r="F20" s="88" t="s">
        <v>198</v>
      </c>
      <c r="G20" s="89" t="s">
        <v>188</v>
      </c>
      <c r="H20" s="140">
        <v>213</v>
      </c>
      <c r="I20" s="154">
        <f t="shared" si="0"/>
        <v>-3.0000000000000068E-2</v>
      </c>
      <c r="J20" s="155">
        <f t="shared" si="1"/>
        <v>6.3900000000000148</v>
      </c>
      <c r="K20" s="156">
        <v>206.60999999999999</v>
      </c>
      <c r="L20" s="75"/>
    </row>
    <row r="21" spans="1:12" x14ac:dyDescent="0.25">
      <c r="A21" s="87">
        <v>11</v>
      </c>
      <c r="B21" s="137" t="s">
        <v>28</v>
      </c>
      <c r="C21" s="138" t="s">
        <v>199</v>
      </c>
      <c r="D21" s="137" t="s">
        <v>28</v>
      </c>
      <c r="E21" s="139">
        <v>400028</v>
      </c>
      <c r="F21" s="88" t="s">
        <v>200</v>
      </c>
      <c r="G21" s="89" t="s">
        <v>188</v>
      </c>
      <c r="H21" s="140">
        <v>265</v>
      </c>
      <c r="I21" s="154">
        <f t="shared" si="0"/>
        <v>-2.9999999999999957E-2</v>
      </c>
      <c r="J21" s="155">
        <f t="shared" si="1"/>
        <v>7.9499999999999886</v>
      </c>
      <c r="K21" s="156">
        <v>257.05</v>
      </c>
      <c r="L21" s="75"/>
    </row>
    <row r="22" spans="1:12" x14ac:dyDescent="0.25">
      <c r="A22" s="87">
        <v>12</v>
      </c>
      <c r="B22" s="137" t="s">
        <v>28</v>
      </c>
      <c r="C22" s="138" t="s">
        <v>201</v>
      </c>
      <c r="D22" s="137" t="s">
        <v>28</v>
      </c>
      <c r="E22" s="139">
        <v>400048</v>
      </c>
      <c r="F22" s="88" t="s">
        <v>202</v>
      </c>
      <c r="G22" s="89" t="s">
        <v>188</v>
      </c>
      <c r="H22" s="140">
        <v>87.75</v>
      </c>
      <c r="I22" s="154">
        <f t="shared" si="0"/>
        <v>-3.0000000000000086E-2</v>
      </c>
      <c r="J22" s="155">
        <f t="shared" si="1"/>
        <v>2.6325000000000074</v>
      </c>
      <c r="K22" s="156">
        <v>85.117499999999993</v>
      </c>
      <c r="L22" s="75"/>
    </row>
    <row r="23" spans="1:12" x14ac:dyDescent="0.25">
      <c r="A23" s="87">
        <v>13</v>
      </c>
      <c r="B23" s="137" t="s">
        <v>28</v>
      </c>
      <c r="C23" s="138" t="s">
        <v>203</v>
      </c>
      <c r="D23" s="137" t="s">
        <v>28</v>
      </c>
      <c r="E23" s="139">
        <v>400079</v>
      </c>
      <c r="F23" s="88" t="s">
        <v>204</v>
      </c>
      <c r="G23" s="89" t="s">
        <v>188</v>
      </c>
      <c r="H23" s="140">
        <v>275</v>
      </c>
      <c r="I23" s="154">
        <f t="shared" si="0"/>
        <v>-0.03</v>
      </c>
      <c r="J23" s="155">
        <f t="shared" si="1"/>
        <v>8.25</v>
      </c>
      <c r="K23" s="156">
        <v>266.75</v>
      </c>
      <c r="L23" s="75"/>
    </row>
    <row r="24" spans="1:12" x14ac:dyDescent="0.25">
      <c r="A24" s="87">
        <v>14</v>
      </c>
      <c r="B24" s="137" t="s">
        <v>28</v>
      </c>
      <c r="C24" s="138" t="s">
        <v>205</v>
      </c>
      <c r="D24" s="137" t="s">
        <v>28</v>
      </c>
      <c r="E24" s="139">
        <v>400136</v>
      </c>
      <c r="F24" s="88" t="s">
        <v>3084</v>
      </c>
      <c r="G24" s="89" t="s">
        <v>188</v>
      </c>
      <c r="H24" s="140">
        <v>323</v>
      </c>
      <c r="I24" s="154">
        <f t="shared" si="0"/>
        <v>-2.9999999999999992E-2</v>
      </c>
      <c r="J24" s="155">
        <f t="shared" si="1"/>
        <v>9.6899999999999977</v>
      </c>
      <c r="K24" s="156">
        <v>313.31</v>
      </c>
      <c r="L24" s="75"/>
    </row>
    <row r="25" spans="1:12" x14ac:dyDescent="0.25">
      <c r="A25" s="87">
        <v>15</v>
      </c>
      <c r="B25" s="137" t="s">
        <v>28</v>
      </c>
      <c r="C25" s="138" t="s">
        <v>206</v>
      </c>
      <c r="D25" s="137" t="s">
        <v>28</v>
      </c>
      <c r="E25" s="139">
        <v>400137</v>
      </c>
      <c r="F25" s="88" t="s">
        <v>207</v>
      </c>
      <c r="G25" s="89" t="s">
        <v>188</v>
      </c>
      <c r="H25" s="140">
        <v>430</v>
      </c>
      <c r="I25" s="154">
        <f t="shared" si="0"/>
        <v>-3.0000000000000079E-2</v>
      </c>
      <c r="J25" s="155">
        <f t="shared" si="1"/>
        <v>12.900000000000034</v>
      </c>
      <c r="K25" s="156">
        <v>417.09999999999997</v>
      </c>
      <c r="L25" s="75"/>
    </row>
    <row r="26" spans="1:12" x14ac:dyDescent="0.25">
      <c r="A26" s="87">
        <v>16</v>
      </c>
      <c r="B26" s="137" t="s">
        <v>28</v>
      </c>
      <c r="C26" s="138" t="s">
        <v>208</v>
      </c>
      <c r="D26" s="137" t="s">
        <v>28</v>
      </c>
      <c r="E26" s="139">
        <v>400140</v>
      </c>
      <c r="F26" s="88" t="s">
        <v>209</v>
      </c>
      <c r="G26" s="89" t="s">
        <v>188</v>
      </c>
      <c r="H26" s="140">
        <v>151</v>
      </c>
      <c r="I26" s="154">
        <f t="shared" si="0"/>
        <v>-3.0000000000000006E-2</v>
      </c>
      <c r="J26" s="155">
        <f t="shared" si="1"/>
        <v>4.5300000000000011</v>
      </c>
      <c r="K26" s="156">
        <v>146.47</v>
      </c>
      <c r="L26" s="75"/>
    </row>
    <row r="27" spans="1:12" x14ac:dyDescent="0.25">
      <c r="A27" s="87">
        <v>17</v>
      </c>
      <c r="B27" s="137" t="s">
        <v>28</v>
      </c>
      <c r="C27" s="138" t="s">
        <v>210</v>
      </c>
      <c r="D27" s="137" t="s">
        <v>28</v>
      </c>
      <c r="E27" s="139">
        <v>400142</v>
      </c>
      <c r="F27" s="88" t="s">
        <v>211</v>
      </c>
      <c r="G27" s="89" t="s">
        <v>188</v>
      </c>
      <c r="H27" s="140">
        <v>241</v>
      </c>
      <c r="I27" s="154">
        <f t="shared" si="0"/>
        <v>-3.0000000000000075E-2</v>
      </c>
      <c r="J27" s="155">
        <f t="shared" si="1"/>
        <v>7.2300000000000182</v>
      </c>
      <c r="K27" s="156">
        <v>233.76999999999998</v>
      </c>
      <c r="L27" s="75"/>
    </row>
    <row r="28" spans="1:12" x14ac:dyDescent="0.25">
      <c r="A28" s="87">
        <v>18</v>
      </c>
      <c r="B28" s="137" t="s">
        <v>28</v>
      </c>
      <c r="C28" s="138" t="s">
        <v>212</v>
      </c>
      <c r="D28" s="137" t="s">
        <v>28</v>
      </c>
      <c r="E28" s="139">
        <v>400143</v>
      </c>
      <c r="F28" s="88" t="s">
        <v>213</v>
      </c>
      <c r="G28" s="89" t="s">
        <v>188</v>
      </c>
      <c r="H28" s="140">
        <v>516</v>
      </c>
      <c r="I28" s="154">
        <f t="shared" si="0"/>
        <v>-3.0000000000000034E-2</v>
      </c>
      <c r="J28" s="155">
        <f t="shared" si="1"/>
        <v>15.480000000000018</v>
      </c>
      <c r="K28" s="156">
        <v>500.52</v>
      </c>
      <c r="L28" s="75"/>
    </row>
    <row r="29" spans="1:12" x14ac:dyDescent="0.25">
      <c r="A29" s="87">
        <v>19</v>
      </c>
      <c r="B29" s="137" t="s">
        <v>28</v>
      </c>
      <c r="C29" s="138" t="s">
        <v>214</v>
      </c>
      <c r="D29" s="137" t="s">
        <v>28</v>
      </c>
      <c r="E29" s="139">
        <v>400208</v>
      </c>
      <c r="F29" s="88" t="s">
        <v>215</v>
      </c>
      <c r="G29" s="89" t="s">
        <v>188</v>
      </c>
      <c r="H29" s="140">
        <v>386</v>
      </c>
      <c r="I29" s="154">
        <f t="shared" si="0"/>
        <v>-2.9999999999999957E-2</v>
      </c>
      <c r="J29" s="155">
        <f t="shared" si="1"/>
        <v>11.579999999999984</v>
      </c>
      <c r="K29" s="156">
        <v>374.42</v>
      </c>
      <c r="L29" s="75"/>
    </row>
    <row r="30" spans="1:12" x14ac:dyDescent="0.25">
      <c r="A30" s="87">
        <v>20</v>
      </c>
      <c r="B30" s="137" t="s">
        <v>28</v>
      </c>
      <c r="C30" s="138" t="s">
        <v>216</v>
      </c>
      <c r="D30" s="137" t="s">
        <v>28</v>
      </c>
      <c r="E30" s="139">
        <v>400314</v>
      </c>
      <c r="F30" s="88" t="s">
        <v>217</v>
      </c>
      <c r="G30" s="89" t="s">
        <v>188</v>
      </c>
      <c r="H30" s="140">
        <v>170</v>
      </c>
      <c r="I30" s="154">
        <f t="shared" si="0"/>
        <v>-2.9999999999999968E-2</v>
      </c>
      <c r="J30" s="155">
        <f t="shared" si="1"/>
        <v>5.0999999999999943</v>
      </c>
      <c r="K30" s="156">
        <v>164.9</v>
      </c>
      <c r="L30" s="75"/>
    </row>
    <row r="31" spans="1:12" x14ac:dyDescent="0.25">
      <c r="A31" s="87">
        <v>21</v>
      </c>
      <c r="B31" s="137" t="s">
        <v>28</v>
      </c>
      <c r="C31" s="138" t="s">
        <v>218</v>
      </c>
      <c r="D31" s="137" t="s">
        <v>28</v>
      </c>
      <c r="E31" s="139">
        <v>400326</v>
      </c>
      <c r="F31" s="88" t="s">
        <v>219</v>
      </c>
      <c r="G31" s="89" t="s">
        <v>188</v>
      </c>
      <c r="H31" s="140">
        <v>84.25</v>
      </c>
      <c r="I31" s="154">
        <f t="shared" si="0"/>
        <v>-3.0000000000000041E-2</v>
      </c>
      <c r="J31" s="155">
        <f t="shared" si="1"/>
        <v>2.5275000000000034</v>
      </c>
      <c r="K31" s="156">
        <v>81.722499999999997</v>
      </c>
      <c r="L31" s="75"/>
    </row>
    <row r="32" spans="1:12" x14ac:dyDescent="0.25">
      <c r="A32" s="87">
        <v>22</v>
      </c>
      <c r="B32" s="137" t="s">
        <v>28</v>
      </c>
      <c r="C32" s="138" t="s">
        <v>220</v>
      </c>
      <c r="D32" s="137" t="s">
        <v>28</v>
      </c>
      <c r="E32" s="139">
        <v>400327</v>
      </c>
      <c r="F32" s="88" t="s">
        <v>221</v>
      </c>
      <c r="G32" s="89" t="s">
        <v>188</v>
      </c>
      <c r="H32" s="140">
        <v>81.5</v>
      </c>
      <c r="I32" s="154">
        <f t="shared" si="0"/>
        <v>-3.0000000000000089E-2</v>
      </c>
      <c r="J32" s="155">
        <f t="shared" si="1"/>
        <v>2.4450000000000074</v>
      </c>
      <c r="K32" s="156">
        <v>79.054999999999993</v>
      </c>
      <c r="L32" s="75"/>
    </row>
    <row r="33" spans="1:12" x14ac:dyDescent="0.25">
      <c r="A33" s="87">
        <v>23</v>
      </c>
      <c r="B33" s="137" t="s">
        <v>28</v>
      </c>
      <c r="C33" s="138" t="s">
        <v>222</v>
      </c>
      <c r="D33" s="137" t="s">
        <v>28</v>
      </c>
      <c r="E33" s="139">
        <v>400328</v>
      </c>
      <c r="F33" s="88" t="s">
        <v>223</v>
      </c>
      <c r="G33" s="89" t="s">
        <v>188</v>
      </c>
      <c r="H33" s="140">
        <v>80</v>
      </c>
      <c r="I33" s="154">
        <f t="shared" si="0"/>
        <v>-3.0000000000000072E-2</v>
      </c>
      <c r="J33" s="155">
        <f t="shared" si="1"/>
        <v>2.4000000000000057</v>
      </c>
      <c r="K33" s="156">
        <v>77.599999999999994</v>
      </c>
      <c r="L33" s="75"/>
    </row>
    <row r="34" spans="1:12" x14ac:dyDescent="0.25">
      <c r="A34" s="87">
        <v>24</v>
      </c>
      <c r="B34" s="137" t="s">
        <v>28</v>
      </c>
      <c r="C34" s="138" t="s">
        <v>224</v>
      </c>
      <c r="D34" s="137" t="s">
        <v>28</v>
      </c>
      <c r="E34" s="139">
        <v>400329</v>
      </c>
      <c r="F34" s="88" t="s">
        <v>225</v>
      </c>
      <c r="G34" s="89" t="s">
        <v>188</v>
      </c>
      <c r="H34" s="140">
        <v>82.75</v>
      </c>
      <c r="I34" s="154">
        <f t="shared" si="0"/>
        <v>-3.000000000000002E-2</v>
      </c>
      <c r="J34" s="155">
        <f t="shared" si="1"/>
        <v>2.4825000000000017</v>
      </c>
      <c r="K34" s="156">
        <v>80.267499999999998</v>
      </c>
      <c r="L34" s="75"/>
    </row>
    <row r="35" spans="1:12" x14ac:dyDescent="0.25">
      <c r="A35" s="87">
        <v>25</v>
      </c>
      <c r="B35" s="137" t="s">
        <v>28</v>
      </c>
      <c r="C35" s="138" t="s">
        <v>226</v>
      </c>
      <c r="D35" s="137" t="s">
        <v>28</v>
      </c>
      <c r="E35" s="139">
        <v>400330</v>
      </c>
      <c r="F35" s="88" t="s">
        <v>227</v>
      </c>
      <c r="G35" s="89" t="s">
        <v>188</v>
      </c>
      <c r="H35" s="140">
        <v>69</v>
      </c>
      <c r="I35" s="154">
        <f t="shared" si="0"/>
        <v>-3.0000000000000106E-2</v>
      </c>
      <c r="J35" s="155">
        <f t="shared" si="1"/>
        <v>2.0700000000000074</v>
      </c>
      <c r="K35" s="156">
        <v>66.929999999999993</v>
      </c>
      <c r="L35" s="75"/>
    </row>
    <row r="36" spans="1:12" x14ac:dyDescent="0.25">
      <c r="A36" s="87">
        <v>26</v>
      </c>
      <c r="B36" s="137" t="s">
        <v>28</v>
      </c>
      <c r="C36" s="138" t="s">
        <v>228</v>
      </c>
      <c r="D36" s="137" t="s">
        <v>28</v>
      </c>
      <c r="E36" s="139">
        <v>400331</v>
      </c>
      <c r="F36" s="88" t="s">
        <v>229</v>
      </c>
      <c r="G36" s="89" t="s">
        <v>188</v>
      </c>
      <c r="H36" s="140">
        <v>69.5</v>
      </c>
      <c r="I36" s="154">
        <f t="shared" si="0"/>
        <v>-3.0000000000000113E-2</v>
      </c>
      <c r="J36" s="155">
        <f t="shared" si="1"/>
        <v>2.085000000000008</v>
      </c>
      <c r="K36" s="156">
        <v>67.414999999999992</v>
      </c>
      <c r="L36" s="75"/>
    </row>
    <row r="37" spans="1:12" x14ac:dyDescent="0.25">
      <c r="A37" s="87">
        <v>27</v>
      </c>
      <c r="B37" s="137" t="s">
        <v>28</v>
      </c>
      <c r="C37" s="138" t="s">
        <v>230</v>
      </c>
      <c r="D37" s="137" t="s">
        <v>28</v>
      </c>
      <c r="E37" s="139">
        <v>400332</v>
      </c>
      <c r="F37" s="88" t="s">
        <v>231</v>
      </c>
      <c r="G37" s="89" t="s">
        <v>188</v>
      </c>
      <c r="H37" s="140">
        <v>70.5</v>
      </c>
      <c r="I37" s="154">
        <f t="shared" si="0"/>
        <v>-2.9999999999999926E-2</v>
      </c>
      <c r="J37" s="155">
        <f t="shared" si="1"/>
        <v>2.1149999999999949</v>
      </c>
      <c r="K37" s="156">
        <v>68.385000000000005</v>
      </c>
      <c r="L37" s="75"/>
    </row>
    <row r="38" spans="1:12" x14ac:dyDescent="0.25">
      <c r="A38" s="87">
        <v>28</v>
      </c>
      <c r="B38" s="137" t="s">
        <v>28</v>
      </c>
      <c r="C38" s="138" t="s">
        <v>232</v>
      </c>
      <c r="D38" s="137" t="s">
        <v>28</v>
      </c>
      <c r="E38" s="139">
        <v>400333</v>
      </c>
      <c r="F38" s="88" t="s">
        <v>233</v>
      </c>
      <c r="G38" s="89" t="s">
        <v>188</v>
      </c>
      <c r="H38" s="140">
        <v>65.25</v>
      </c>
      <c r="I38" s="154">
        <f t="shared" si="0"/>
        <v>-3.0000000000000047E-2</v>
      </c>
      <c r="J38" s="155">
        <f t="shared" si="1"/>
        <v>1.9575000000000031</v>
      </c>
      <c r="K38" s="156">
        <v>63.292499999999997</v>
      </c>
      <c r="L38" s="75"/>
    </row>
    <row r="39" spans="1:12" x14ac:dyDescent="0.25">
      <c r="A39" s="87">
        <v>29</v>
      </c>
      <c r="B39" s="137" t="s">
        <v>28</v>
      </c>
      <c r="C39" s="138" t="s">
        <v>234</v>
      </c>
      <c r="D39" s="137" t="s">
        <v>28</v>
      </c>
      <c r="E39" s="139">
        <v>400390</v>
      </c>
      <c r="F39" s="88" t="s">
        <v>235</v>
      </c>
      <c r="G39" s="89" t="s">
        <v>188</v>
      </c>
      <c r="H39" s="140">
        <v>311</v>
      </c>
      <c r="I39" s="154">
        <f t="shared" si="0"/>
        <v>-2.999999999999995E-2</v>
      </c>
      <c r="J39" s="155">
        <f t="shared" si="1"/>
        <v>9.3299999999999841</v>
      </c>
      <c r="K39" s="156">
        <v>301.67</v>
      </c>
      <c r="L39" s="75"/>
    </row>
    <row r="40" spans="1:12" x14ac:dyDescent="0.25">
      <c r="A40" s="87">
        <v>30</v>
      </c>
      <c r="B40" s="137" t="s">
        <v>28</v>
      </c>
      <c r="C40" s="138" t="s">
        <v>236</v>
      </c>
      <c r="D40" s="137" t="s">
        <v>28</v>
      </c>
      <c r="E40" s="139">
        <v>400391</v>
      </c>
      <c r="F40" s="88" t="s">
        <v>237</v>
      </c>
      <c r="G40" s="89" t="s">
        <v>188</v>
      </c>
      <c r="H40" s="140">
        <v>311</v>
      </c>
      <c r="I40" s="154">
        <f t="shared" si="0"/>
        <v>-2.999999999999995E-2</v>
      </c>
      <c r="J40" s="155">
        <f t="shared" si="1"/>
        <v>9.3299999999999841</v>
      </c>
      <c r="K40" s="156">
        <v>301.67</v>
      </c>
      <c r="L40" s="75"/>
    </row>
    <row r="41" spans="1:12" x14ac:dyDescent="0.25">
      <c r="A41" s="87">
        <v>31</v>
      </c>
      <c r="B41" s="137" t="s">
        <v>28</v>
      </c>
      <c r="C41" s="138" t="s">
        <v>238</v>
      </c>
      <c r="D41" s="137" t="s">
        <v>28</v>
      </c>
      <c r="E41" s="139">
        <v>400392</v>
      </c>
      <c r="F41" s="88" t="s">
        <v>235</v>
      </c>
      <c r="G41" s="89" t="s">
        <v>188</v>
      </c>
      <c r="H41" s="140">
        <v>311</v>
      </c>
      <c r="I41" s="154">
        <f t="shared" si="0"/>
        <v>-2.999999999999995E-2</v>
      </c>
      <c r="J41" s="155">
        <f t="shared" si="1"/>
        <v>9.3299999999999841</v>
      </c>
      <c r="K41" s="156">
        <v>301.67</v>
      </c>
      <c r="L41" s="75"/>
    </row>
    <row r="42" spans="1:12" x14ac:dyDescent="0.25">
      <c r="A42" s="87">
        <v>32</v>
      </c>
      <c r="B42" s="137" t="s">
        <v>28</v>
      </c>
      <c r="C42" s="138" t="s">
        <v>239</v>
      </c>
      <c r="D42" s="137" t="s">
        <v>28</v>
      </c>
      <c r="E42" s="139">
        <v>400395</v>
      </c>
      <c r="F42" s="88" t="s">
        <v>240</v>
      </c>
      <c r="G42" s="89" t="s">
        <v>188</v>
      </c>
      <c r="H42" s="140">
        <v>1344</v>
      </c>
      <c r="I42" s="154">
        <f t="shared" si="0"/>
        <v>-2.9999999999999954E-2</v>
      </c>
      <c r="J42" s="155">
        <f t="shared" si="1"/>
        <v>40.319999999999936</v>
      </c>
      <c r="K42" s="156">
        <v>1303.68</v>
      </c>
      <c r="L42" s="75"/>
    </row>
    <row r="43" spans="1:12" x14ac:dyDescent="0.25">
      <c r="A43" s="87">
        <v>33</v>
      </c>
      <c r="B43" s="137" t="s">
        <v>28</v>
      </c>
      <c r="C43" s="138" t="s">
        <v>241</v>
      </c>
      <c r="D43" s="137" t="s">
        <v>28</v>
      </c>
      <c r="E43" s="139">
        <v>400396</v>
      </c>
      <c r="F43" s="88" t="s">
        <v>242</v>
      </c>
      <c r="G43" s="89" t="s">
        <v>188</v>
      </c>
      <c r="H43" s="140">
        <v>1344</v>
      </c>
      <c r="I43" s="154">
        <f t="shared" si="0"/>
        <v>-2.9999999999999954E-2</v>
      </c>
      <c r="J43" s="155">
        <f t="shared" si="1"/>
        <v>40.319999999999936</v>
      </c>
      <c r="K43" s="156">
        <v>1303.68</v>
      </c>
      <c r="L43" s="75"/>
    </row>
    <row r="44" spans="1:12" x14ac:dyDescent="0.25">
      <c r="A44" s="87">
        <v>34</v>
      </c>
      <c r="B44" s="137" t="s">
        <v>28</v>
      </c>
      <c r="C44" s="138" t="s">
        <v>243</v>
      </c>
      <c r="D44" s="137" t="s">
        <v>28</v>
      </c>
      <c r="E44" s="139">
        <v>400402</v>
      </c>
      <c r="F44" s="88" t="s">
        <v>244</v>
      </c>
      <c r="G44" s="89" t="s">
        <v>188</v>
      </c>
      <c r="H44" s="140">
        <v>1584</v>
      </c>
      <c r="I44" s="154">
        <f t="shared" si="0"/>
        <v>-2.9999999999999988E-2</v>
      </c>
      <c r="J44" s="155">
        <f t="shared" si="1"/>
        <v>47.519999999999982</v>
      </c>
      <c r="K44" s="156">
        <v>1536.48</v>
      </c>
      <c r="L44" s="75"/>
    </row>
    <row r="45" spans="1:12" x14ac:dyDescent="0.25">
      <c r="A45" s="87">
        <v>35</v>
      </c>
      <c r="B45" s="137" t="s">
        <v>28</v>
      </c>
      <c r="C45" s="138" t="s">
        <v>245</v>
      </c>
      <c r="D45" s="137" t="s">
        <v>28</v>
      </c>
      <c r="E45" s="139">
        <v>400407</v>
      </c>
      <c r="F45" s="88" t="s">
        <v>246</v>
      </c>
      <c r="G45" s="89" t="s">
        <v>188</v>
      </c>
      <c r="H45" s="140">
        <v>578</v>
      </c>
      <c r="I45" s="154">
        <f t="shared" si="0"/>
        <v>-3.0000000000000054E-2</v>
      </c>
      <c r="J45" s="155">
        <f t="shared" si="1"/>
        <v>17.340000000000032</v>
      </c>
      <c r="K45" s="156">
        <v>560.66</v>
      </c>
      <c r="L45" s="75"/>
    </row>
    <row r="46" spans="1:12" x14ac:dyDescent="0.25">
      <c r="A46" s="87">
        <v>36</v>
      </c>
      <c r="B46" s="137" t="s">
        <v>28</v>
      </c>
      <c r="C46" s="138" t="s">
        <v>247</v>
      </c>
      <c r="D46" s="137" t="s">
        <v>28</v>
      </c>
      <c r="E46" s="139">
        <v>400445</v>
      </c>
      <c r="F46" s="88" t="s">
        <v>248</v>
      </c>
      <c r="G46" s="89" t="s">
        <v>188</v>
      </c>
      <c r="H46" s="140">
        <v>145</v>
      </c>
      <c r="I46" s="154">
        <f t="shared" si="0"/>
        <v>-2.9999999999999961E-2</v>
      </c>
      <c r="J46" s="155">
        <f t="shared" si="1"/>
        <v>4.3499999999999943</v>
      </c>
      <c r="K46" s="156">
        <v>140.65</v>
      </c>
      <c r="L46" s="75"/>
    </row>
    <row r="47" spans="1:12" x14ac:dyDescent="0.25">
      <c r="A47" s="87">
        <v>37</v>
      </c>
      <c r="B47" s="137" t="s">
        <v>28</v>
      </c>
      <c r="C47" s="138" t="s">
        <v>249</v>
      </c>
      <c r="D47" s="137" t="s">
        <v>28</v>
      </c>
      <c r="E47" s="139">
        <v>400463</v>
      </c>
      <c r="F47" s="88" t="s">
        <v>250</v>
      </c>
      <c r="G47" s="89" t="s">
        <v>188</v>
      </c>
      <c r="H47" s="140">
        <v>97</v>
      </c>
      <c r="I47" s="154">
        <f t="shared" si="0"/>
        <v>-2.9999999999999964E-2</v>
      </c>
      <c r="J47" s="155">
        <f t="shared" si="1"/>
        <v>2.9099999999999966</v>
      </c>
      <c r="K47" s="156">
        <v>94.09</v>
      </c>
      <c r="L47" s="75"/>
    </row>
    <row r="48" spans="1:12" x14ac:dyDescent="0.25">
      <c r="A48" s="87">
        <v>38</v>
      </c>
      <c r="B48" s="137" t="s">
        <v>28</v>
      </c>
      <c r="C48" s="138" t="s">
        <v>251</v>
      </c>
      <c r="D48" s="137" t="s">
        <v>28</v>
      </c>
      <c r="E48" s="139">
        <v>400464</v>
      </c>
      <c r="F48" s="88" t="s">
        <v>252</v>
      </c>
      <c r="G48" s="89" t="s">
        <v>188</v>
      </c>
      <c r="H48" s="140">
        <v>133</v>
      </c>
      <c r="I48" s="154">
        <f t="shared" si="0"/>
        <v>-3.0000000000000068E-2</v>
      </c>
      <c r="J48" s="155">
        <f t="shared" si="1"/>
        <v>3.9900000000000091</v>
      </c>
      <c r="K48" s="156">
        <v>129.01</v>
      </c>
      <c r="L48" s="75"/>
    </row>
    <row r="49" spans="1:12" x14ac:dyDescent="0.25">
      <c r="A49" s="87">
        <v>39</v>
      </c>
      <c r="B49" s="137" t="s">
        <v>28</v>
      </c>
      <c r="C49" s="138" t="s">
        <v>253</v>
      </c>
      <c r="D49" s="137" t="s">
        <v>28</v>
      </c>
      <c r="E49" s="139">
        <v>400465</v>
      </c>
      <c r="F49" s="88" t="s">
        <v>254</v>
      </c>
      <c r="G49" s="89" t="s">
        <v>188</v>
      </c>
      <c r="H49" s="140">
        <v>94</v>
      </c>
      <c r="I49" s="154">
        <f t="shared" si="0"/>
        <v>-3.0000000000000079E-2</v>
      </c>
      <c r="J49" s="155">
        <f t="shared" si="1"/>
        <v>2.8200000000000074</v>
      </c>
      <c r="K49" s="156">
        <v>91.179999999999993</v>
      </c>
      <c r="L49" s="75"/>
    </row>
    <row r="50" spans="1:12" x14ac:dyDescent="0.25">
      <c r="A50" s="87">
        <v>40</v>
      </c>
      <c r="B50" s="137" t="s">
        <v>28</v>
      </c>
      <c r="C50" s="138" t="s">
        <v>255</v>
      </c>
      <c r="D50" s="137" t="s">
        <v>28</v>
      </c>
      <c r="E50" s="139">
        <v>400470</v>
      </c>
      <c r="F50" s="88" t="s">
        <v>256</v>
      </c>
      <c r="G50" s="89" t="s">
        <v>188</v>
      </c>
      <c r="H50" s="140">
        <v>132</v>
      </c>
      <c r="I50" s="154">
        <f t="shared" si="0"/>
        <v>-3.0000000000000061E-2</v>
      </c>
      <c r="J50" s="155">
        <f t="shared" si="1"/>
        <v>3.960000000000008</v>
      </c>
      <c r="K50" s="156">
        <v>128.04</v>
      </c>
      <c r="L50" s="75"/>
    </row>
    <row r="51" spans="1:12" x14ac:dyDescent="0.25">
      <c r="A51" s="87">
        <v>41</v>
      </c>
      <c r="B51" s="137" t="s">
        <v>28</v>
      </c>
      <c r="C51" s="138" t="s">
        <v>257</v>
      </c>
      <c r="D51" s="137" t="s">
        <v>28</v>
      </c>
      <c r="E51" s="139">
        <v>400593</v>
      </c>
      <c r="F51" s="88" t="s">
        <v>258</v>
      </c>
      <c r="G51" s="89" t="s">
        <v>188</v>
      </c>
      <c r="H51" s="140">
        <v>63.25</v>
      </c>
      <c r="I51" s="154">
        <f t="shared" si="0"/>
        <v>-3.0000000000000013E-2</v>
      </c>
      <c r="J51" s="155">
        <f t="shared" si="1"/>
        <v>1.8975000000000009</v>
      </c>
      <c r="K51" s="156">
        <v>61.352499999999999</v>
      </c>
      <c r="L51" s="75"/>
    </row>
    <row r="52" spans="1:12" x14ac:dyDescent="0.25">
      <c r="A52" s="87">
        <v>42</v>
      </c>
      <c r="B52" s="137" t="s">
        <v>28</v>
      </c>
      <c r="C52" s="138" t="s">
        <v>259</v>
      </c>
      <c r="D52" s="137" t="s">
        <v>28</v>
      </c>
      <c r="E52" s="139">
        <v>400594</v>
      </c>
      <c r="F52" s="88" t="s">
        <v>260</v>
      </c>
      <c r="G52" s="89" t="s">
        <v>188</v>
      </c>
      <c r="H52" s="140">
        <v>104</v>
      </c>
      <c r="I52" s="154">
        <f t="shared" si="0"/>
        <v>-3.0000000000000044E-2</v>
      </c>
      <c r="J52" s="155">
        <f t="shared" si="1"/>
        <v>3.1200000000000045</v>
      </c>
      <c r="K52" s="156">
        <v>100.88</v>
      </c>
      <c r="L52" s="75"/>
    </row>
    <row r="53" spans="1:12" x14ac:dyDescent="0.25">
      <c r="A53" s="87">
        <v>43</v>
      </c>
      <c r="B53" s="137" t="s">
        <v>28</v>
      </c>
      <c r="C53" s="138" t="s">
        <v>261</v>
      </c>
      <c r="D53" s="137" t="s">
        <v>28</v>
      </c>
      <c r="E53" s="139">
        <v>400595</v>
      </c>
      <c r="F53" s="88" t="s">
        <v>262</v>
      </c>
      <c r="G53" s="89" t="s">
        <v>188</v>
      </c>
      <c r="H53" s="140">
        <v>110</v>
      </c>
      <c r="I53" s="154">
        <f t="shared" si="0"/>
        <v>-2.9999999999999975E-2</v>
      </c>
      <c r="J53" s="155">
        <f t="shared" si="1"/>
        <v>3.2999999999999972</v>
      </c>
      <c r="K53" s="156">
        <v>106.7</v>
      </c>
      <c r="L53" s="75"/>
    </row>
    <row r="54" spans="1:12" x14ac:dyDescent="0.25">
      <c r="A54" s="87">
        <v>44</v>
      </c>
      <c r="B54" s="137" t="s">
        <v>28</v>
      </c>
      <c r="C54" s="138" t="s">
        <v>263</v>
      </c>
      <c r="D54" s="137" t="s">
        <v>28</v>
      </c>
      <c r="E54" s="139">
        <v>400613</v>
      </c>
      <c r="F54" s="88" t="s">
        <v>264</v>
      </c>
      <c r="G54" s="89" t="s">
        <v>188</v>
      </c>
      <c r="H54" s="140">
        <v>158</v>
      </c>
      <c r="I54" s="154">
        <f t="shared" si="0"/>
        <v>-3.0000000000000058E-2</v>
      </c>
      <c r="J54" s="155">
        <f t="shared" si="1"/>
        <v>4.7400000000000091</v>
      </c>
      <c r="K54" s="156">
        <v>153.26</v>
      </c>
      <c r="L54" s="75"/>
    </row>
    <row r="55" spans="1:12" x14ac:dyDescent="0.25">
      <c r="A55" s="87">
        <v>45</v>
      </c>
      <c r="B55" s="137" t="s">
        <v>28</v>
      </c>
      <c r="C55" s="138" t="s">
        <v>265</v>
      </c>
      <c r="D55" s="137" t="s">
        <v>28</v>
      </c>
      <c r="E55" s="139">
        <v>400631</v>
      </c>
      <c r="F55" s="88" t="s">
        <v>266</v>
      </c>
      <c r="G55" s="89" t="s">
        <v>188</v>
      </c>
      <c r="H55" s="140">
        <v>187</v>
      </c>
      <c r="I55" s="154">
        <f t="shared" si="0"/>
        <v>-3.0000000000000072E-2</v>
      </c>
      <c r="J55" s="155">
        <f t="shared" si="1"/>
        <v>5.6100000000000136</v>
      </c>
      <c r="K55" s="156">
        <v>181.39</v>
      </c>
      <c r="L55" s="75"/>
    </row>
    <row r="56" spans="1:12" x14ac:dyDescent="0.25">
      <c r="A56" s="87">
        <v>46</v>
      </c>
      <c r="B56" s="137" t="s">
        <v>28</v>
      </c>
      <c r="C56" s="138" t="s">
        <v>267</v>
      </c>
      <c r="D56" s="137" t="s">
        <v>28</v>
      </c>
      <c r="E56" s="139">
        <v>400647</v>
      </c>
      <c r="F56" s="88" t="s">
        <v>268</v>
      </c>
      <c r="G56" s="89" t="s">
        <v>188</v>
      </c>
      <c r="H56" s="140">
        <v>63.75</v>
      </c>
      <c r="I56" s="154">
        <f t="shared" si="0"/>
        <v>-3.0000000000000023E-2</v>
      </c>
      <c r="J56" s="155">
        <f t="shared" si="1"/>
        <v>1.9125000000000014</v>
      </c>
      <c r="K56" s="156">
        <v>61.837499999999999</v>
      </c>
      <c r="L56" s="75"/>
    </row>
    <row r="57" spans="1:12" x14ac:dyDescent="0.25">
      <c r="A57" s="87">
        <v>47</v>
      </c>
      <c r="B57" s="137" t="s">
        <v>28</v>
      </c>
      <c r="C57" s="138" t="s">
        <v>269</v>
      </c>
      <c r="D57" s="137" t="s">
        <v>28</v>
      </c>
      <c r="E57" s="139">
        <v>400663</v>
      </c>
      <c r="F57" s="88" t="s">
        <v>270</v>
      </c>
      <c r="G57" s="89" t="s">
        <v>188</v>
      </c>
      <c r="H57" s="140">
        <v>170</v>
      </c>
      <c r="I57" s="154">
        <f t="shared" si="0"/>
        <v>-2.9999999999999968E-2</v>
      </c>
      <c r="J57" s="155">
        <f t="shared" si="1"/>
        <v>5.0999999999999943</v>
      </c>
      <c r="K57" s="156">
        <v>164.9</v>
      </c>
      <c r="L57" s="75"/>
    </row>
    <row r="58" spans="1:12" x14ac:dyDescent="0.25">
      <c r="A58" s="87">
        <v>48</v>
      </c>
      <c r="B58" s="137" t="s">
        <v>28</v>
      </c>
      <c r="C58" s="138" t="s">
        <v>271</v>
      </c>
      <c r="D58" s="137" t="s">
        <v>28</v>
      </c>
      <c r="E58" s="139">
        <v>400771</v>
      </c>
      <c r="F58" s="88" t="s">
        <v>272</v>
      </c>
      <c r="G58" s="89" t="s">
        <v>188</v>
      </c>
      <c r="H58" s="140">
        <v>161</v>
      </c>
      <c r="I58" s="154">
        <f t="shared" si="0"/>
        <v>-3.0000000000000079E-2</v>
      </c>
      <c r="J58" s="155">
        <f t="shared" si="1"/>
        <v>4.8300000000000125</v>
      </c>
      <c r="K58" s="156">
        <v>156.16999999999999</v>
      </c>
      <c r="L58" s="75"/>
    </row>
    <row r="59" spans="1:12" x14ac:dyDescent="0.25">
      <c r="A59" s="87">
        <v>49</v>
      </c>
      <c r="B59" s="137" t="s">
        <v>28</v>
      </c>
      <c r="C59" s="138" t="s">
        <v>273</v>
      </c>
      <c r="D59" s="137" t="s">
        <v>28</v>
      </c>
      <c r="E59" s="139">
        <v>400847</v>
      </c>
      <c r="F59" s="88" t="s">
        <v>274</v>
      </c>
      <c r="G59" s="89" t="s">
        <v>188</v>
      </c>
      <c r="H59" s="140">
        <v>191</v>
      </c>
      <c r="I59" s="154">
        <f t="shared" si="0"/>
        <v>-3.0000000000000096E-2</v>
      </c>
      <c r="J59" s="155">
        <f t="shared" si="1"/>
        <v>5.7300000000000182</v>
      </c>
      <c r="K59" s="156">
        <v>185.26999999999998</v>
      </c>
      <c r="L59" s="75"/>
    </row>
    <row r="60" spans="1:12" x14ac:dyDescent="0.25">
      <c r="A60" s="87">
        <v>50</v>
      </c>
      <c r="B60" s="137" t="s">
        <v>28</v>
      </c>
      <c r="C60" s="138" t="s">
        <v>275</v>
      </c>
      <c r="D60" s="137" t="s">
        <v>28</v>
      </c>
      <c r="E60" s="139">
        <v>400854</v>
      </c>
      <c r="F60" s="88" t="s">
        <v>276</v>
      </c>
      <c r="G60" s="89" t="s">
        <v>188</v>
      </c>
      <c r="H60" s="140">
        <v>393</v>
      </c>
      <c r="I60" s="154">
        <f t="shared" si="0"/>
        <v>-3.0000000000000051E-2</v>
      </c>
      <c r="J60" s="155">
        <f t="shared" si="1"/>
        <v>11.79000000000002</v>
      </c>
      <c r="K60" s="156">
        <v>381.21</v>
      </c>
      <c r="L60" s="75"/>
    </row>
    <row r="61" spans="1:12" x14ac:dyDescent="0.25">
      <c r="A61" s="87">
        <v>51</v>
      </c>
      <c r="B61" s="137" t="s">
        <v>28</v>
      </c>
      <c r="C61" s="138" t="s">
        <v>277</v>
      </c>
      <c r="D61" s="137" t="s">
        <v>28</v>
      </c>
      <c r="E61" s="139">
        <v>400945</v>
      </c>
      <c r="F61" s="88" t="s">
        <v>278</v>
      </c>
      <c r="G61" s="89" t="s">
        <v>188</v>
      </c>
      <c r="H61" s="140">
        <v>52.25</v>
      </c>
      <c r="I61" s="154">
        <f t="shared" si="0"/>
        <v>-3.0000000000000047E-2</v>
      </c>
      <c r="J61" s="155">
        <f t="shared" si="1"/>
        <v>1.5675000000000026</v>
      </c>
      <c r="K61" s="156">
        <v>50.682499999999997</v>
      </c>
      <c r="L61" s="75"/>
    </row>
    <row r="62" spans="1:12" x14ac:dyDescent="0.25">
      <c r="A62" s="87">
        <v>52</v>
      </c>
      <c r="B62" s="137" t="s">
        <v>28</v>
      </c>
      <c r="C62" s="138" t="s">
        <v>279</v>
      </c>
      <c r="D62" s="137" t="s">
        <v>28</v>
      </c>
      <c r="E62" s="139">
        <v>400946</v>
      </c>
      <c r="F62" s="88" t="s">
        <v>280</v>
      </c>
      <c r="G62" s="89" t="s">
        <v>188</v>
      </c>
      <c r="H62" s="140">
        <v>49.92</v>
      </c>
      <c r="I62" s="154">
        <f t="shared" si="0"/>
        <v>-2.9999999999999968E-2</v>
      </c>
      <c r="J62" s="155">
        <f t="shared" si="1"/>
        <v>1.4975999999999985</v>
      </c>
      <c r="K62" s="156">
        <v>48.422400000000003</v>
      </c>
      <c r="L62" s="75"/>
    </row>
    <row r="63" spans="1:12" x14ac:dyDescent="0.25">
      <c r="A63" s="87">
        <v>53</v>
      </c>
      <c r="B63" s="137" t="s">
        <v>28</v>
      </c>
      <c r="C63" s="138" t="s">
        <v>281</v>
      </c>
      <c r="D63" s="137" t="s">
        <v>28</v>
      </c>
      <c r="E63" s="139">
        <v>400947</v>
      </c>
      <c r="F63" s="88" t="s">
        <v>282</v>
      </c>
      <c r="G63" s="89" t="s">
        <v>188</v>
      </c>
      <c r="H63" s="140">
        <v>49.92</v>
      </c>
      <c r="I63" s="154">
        <f t="shared" si="0"/>
        <v>-2.9999999999999968E-2</v>
      </c>
      <c r="J63" s="155">
        <f t="shared" si="1"/>
        <v>1.4975999999999985</v>
      </c>
      <c r="K63" s="156">
        <v>48.422400000000003</v>
      </c>
      <c r="L63" s="75"/>
    </row>
    <row r="64" spans="1:12" x14ac:dyDescent="0.25">
      <c r="A64" s="87">
        <v>54</v>
      </c>
      <c r="B64" s="137" t="s">
        <v>28</v>
      </c>
      <c r="C64" s="138" t="s">
        <v>283</v>
      </c>
      <c r="D64" s="137" t="s">
        <v>28</v>
      </c>
      <c r="E64" s="139">
        <v>400948</v>
      </c>
      <c r="F64" s="88" t="s">
        <v>284</v>
      </c>
      <c r="G64" s="89" t="s">
        <v>188</v>
      </c>
      <c r="H64" s="140">
        <v>50.25</v>
      </c>
      <c r="I64" s="154">
        <f t="shared" si="0"/>
        <v>-3.0000000000000006E-2</v>
      </c>
      <c r="J64" s="155">
        <f t="shared" si="1"/>
        <v>1.5075000000000003</v>
      </c>
      <c r="K64" s="156">
        <v>48.7425</v>
      </c>
      <c r="L64" s="75"/>
    </row>
    <row r="65" spans="1:12" x14ac:dyDescent="0.25">
      <c r="A65" s="87">
        <v>55</v>
      </c>
      <c r="B65" s="137" t="s">
        <v>28</v>
      </c>
      <c r="C65" s="138" t="s">
        <v>285</v>
      </c>
      <c r="D65" s="137" t="s">
        <v>28</v>
      </c>
      <c r="E65" s="139">
        <v>400949</v>
      </c>
      <c r="F65" s="88" t="s">
        <v>286</v>
      </c>
      <c r="G65" s="89" t="s">
        <v>188</v>
      </c>
      <c r="H65" s="140">
        <v>20.91</v>
      </c>
      <c r="I65" s="154">
        <f t="shared" si="0"/>
        <v>-3.0000000000000082E-2</v>
      </c>
      <c r="J65" s="155">
        <f t="shared" si="1"/>
        <v>0.62730000000000175</v>
      </c>
      <c r="K65" s="156">
        <v>20.282699999999998</v>
      </c>
      <c r="L65" s="75"/>
    </row>
    <row r="66" spans="1:12" x14ac:dyDescent="0.25">
      <c r="A66" s="87">
        <v>56</v>
      </c>
      <c r="B66" s="137" t="s">
        <v>28</v>
      </c>
      <c r="C66" s="138" t="s">
        <v>287</v>
      </c>
      <c r="D66" s="137" t="s">
        <v>28</v>
      </c>
      <c r="E66" s="139">
        <v>400950</v>
      </c>
      <c r="F66" s="88" t="s">
        <v>288</v>
      </c>
      <c r="G66" s="89" t="s">
        <v>188</v>
      </c>
      <c r="H66" s="140">
        <v>20.21</v>
      </c>
      <c r="I66" s="154">
        <f t="shared" si="0"/>
        <v>-3.0000000000000044E-2</v>
      </c>
      <c r="J66" s="155">
        <f t="shared" si="1"/>
        <v>0.60630000000000095</v>
      </c>
      <c r="K66" s="156">
        <v>19.6037</v>
      </c>
      <c r="L66" s="75"/>
    </row>
    <row r="67" spans="1:12" x14ac:dyDescent="0.25">
      <c r="A67" s="87">
        <v>57</v>
      </c>
      <c r="B67" s="137" t="s">
        <v>28</v>
      </c>
      <c r="C67" s="138" t="s">
        <v>289</v>
      </c>
      <c r="D67" s="137" t="s">
        <v>28</v>
      </c>
      <c r="E67" s="139">
        <v>400951</v>
      </c>
      <c r="F67" s="88" t="s">
        <v>290</v>
      </c>
      <c r="G67" s="89" t="s">
        <v>188</v>
      </c>
      <c r="H67" s="140">
        <v>20.190000000000001</v>
      </c>
      <c r="I67" s="154">
        <f t="shared" si="0"/>
        <v>-3.0000000000000113E-2</v>
      </c>
      <c r="J67" s="155">
        <f t="shared" si="1"/>
        <v>0.60570000000000235</v>
      </c>
      <c r="K67" s="156">
        <v>19.584299999999999</v>
      </c>
      <c r="L67" s="75"/>
    </row>
    <row r="68" spans="1:12" x14ac:dyDescent="0.25">
      <c r="A68" s="87">
        <v>58</v>
      </c>
      <c r="B68" s="137" t="s">
        <v>28</v>
      </c>
      <c r="C68" s="138" t="s">
        <v>291</v>
      </c>
      <c r="D68" s="137" t="s">
        <v>28</v>
      </c>
      <c r="E68" s="139">
        <v>400952</v>
      </c>
      <c r="F68" s="88" t="s">
        <v>292</v>
      </c>
      <c r="G68" s="89" t="s">
        <v>188</v>
      </c>
      <c r="H68" s="140">
        <v>20.87</v>
      </c>
      <c r="I68" s="154">
        <f t="shared" si="0"/>
        <v>-3.0000000000000047E-2</v>
      </c>
      <c r="J68" s="155">
        <f t="shared" si="1"/>
        <v>0.62610000000000099</v>
      </c>
      <c r="K68" s="156">
        <v>20.2439</v>
      </c>
      <c r="L68" s="75"/>
    </row>
    <row r="69" spans="1:12" x14ac:dyDescent="0.25">
      <c r="A69" s="87">
        <v>59</v>
      </c>
      <c r="B69" s="137" t="s">
        <v>28</v>
      </c>
      <c r="C69" s="138" t="s">
        <v>293</v>
      </c>
      <c r="D69" s="137" t="s">
        <v>28</v>
      </c>
      <c r="E69" s="139">
        <v>400953</v>
      </c>
      <c r="F69" s="88" t="s">
        <v>294</v>
      </c>
      <c r="G69" s="89" t="s">
        <v>188</v>
      </c>
      <c r="H69" s="140">
        <v>21.47</v>
      </c>
      <c r="I69" s="154">
        <f t="shared" si="0"/>
        <v>-3.0000000000000079E-2</v>
      </c>
      <c r="J69" s="155">
        <f t="shared" si="1"/>
        <v>0.64410000000000167</v>
      </c>
      <c r="K69" s="156">
        <v>20.825899999999997</v>
      </c>
      <c r="L69" s="75"/>
    </row>
    <row r="70" spans="1:12" x14ac:dyDescent="0.25">
      <c r="A70" s="87">
        <v>60</v>
      </c>
      <c r="B70" s="137" t="s">
        <v>28</v>
      </c>
      <c r="C70" s="138" t="s">
        <v>295</v>
      </c>
      <c r="D70" s="137" t="s">
        <v>28</v>
      </c>
      <c r="E70" s="139">
        <v>400954</v>
      </c>
      <c r="F70" s="88" t="s">
        <v>296</v>
      </c>
      <c r="G70" s="89" t="s">
        <v>188</v>
      </c>
      <c r="H70" s="140">
        <v>20.51</v>
      </c>
      <c r="I70" s="154">
        <f t="shared" si="0"/>
        <v>-3.0000000000000061E-2</v>
      </c>
      <c r="J70" s="155">
        <f t="shared" si="1"/>
        <v>0.61530000000000129</v>
      </c>
      <c r="K70" s="156">
        <v>19.8947</v>
      </c>
      <c r="L70" s="75"/>
    </row>
    <row r="71" spans="1:12" x14ac:dyDescent="0.25">
      <c r="A71" s="87">
        <v>61</v>
      </c>
      <c r="B71" s="137" t="s">
        <v>28</v>
      </c>
      <c r="C71" s="138" t="s">
        <v>297</v>
      </c>
      <c r="D71" s="137" t="s">
        <v>28</v>
      </c>
      <c r="E71" s="139">
        <v>400955</v>
      </c>
      <c r="F71" s="88" t="s">
        <v>298</v>
      </c>
      <c r="G71" s="89" t="s">
        <v>188</v>
      </c>
      <c r="H71" s="140">
        <v>20.51</v>
      </c>
      <c r="I71" s="154">
        <f t="shared" si="0"/>
        <v>-3.0000000000000061E-2</v>
      </c>
      <c r="J71" s="155">
        <f t="shared" si="1"/>
        <v>0.61530000000000129</v>
      </c>
      <c r="K71" s="156">
        <v>19.8947</v>
      </c>
      <c r="L71" s="75"/>
    </row>
    <row r="72" spans="1:12" x14ac:dyDescent="0.25">
      <c r="A72" s="87">
        <v>62</v>
      </c>
      <c r="B72" s="137" t="s">
        <v>28</v>
      </c>
      <c r="C72" s="138" t="s">
        <v>299</v>
      </c>
      <c r="D72" s="137" t="s">
        <v>28</v>
      </c>
      <c r="E72" s="139">
        <v>400956</v>
      </c>
      <c r="F72" s="88" t="s">
        <v>300</v>
      </c>
      <c r="G72" s="89" t="s">
        <v>188</v>
      </c>
      <c r="H72" s="140">
        <v>21.48</v>
      </c>
      <c r="I72" s="154">
        <f t="shared" si="0"/>
        <v>-3.0000000000000044E-2</v>
      </c>
      <c r="J72" s="155">
        <f t="shared" si="1"/>
        <v>0.64440000000000097</v>
      </c>
      <c r="K72" s="156">
        <v>20.835599999999999</v>
      </c>
      <c r="L72" s="75"/>
    </row>
    <row r="73" spans="1:12" x14ac:dyDescent="0.25">
      <c r="A73" s="87">
        <v>63</v>
      </c>
      <c r="B73" s="137" t="s">
        <v>28</v>
      </c>
      <c r="C73" s="138" t="s">
        <v>301</v>
      </c>
      <c r="D73" s="137" t="s">
        <v>28</v>
      </c>
      <c r="E73" s="139">
        <v>400980</v>
      </c>
      <c r="F73" s="88" t="s">
        <v>302</v>
      </c>
      <c r="G73" s="89" t="s">
        <v>188</v>
      </c>
      <c r="H73" s="140">
        <v>566</v>
      </c>
      <c r="I73" s="154">
        <f t="shared" si="0"/>
        <v>-3.0000000000000034E-2</v>
      </c>
      <c r="J73" s="155">
        <f t="shared" si="1"/>
        <v>16.980000000000018</v>
      </c>
      <c r="K73" s="156">
        <v>549.02</v>
      </c>
      <c r="L73" s="75"/>
    </row>
    <row r="74" spans="1:12" x14ac:dyDescent="0.25">
      <c r="A74" s="87">
        <v>64</v>
      </c>
      <c r="B74" s="137" t="s">
        <v>28</v>
      </c>
      <c r="C74" s="138" t="s">
        <v>303</v>
      </c>
      <c r="D74" s="137" t="s">
        <v>28</v>
      </c>
      <c r="E74" s="139">
        <v>401061</v>
      </c>
      <c r="F74" s="88" t="s">
        <v>304</v>
      </c>
      <c r="G74" s="89" t="s">
        <v>188</v>
      </c>
      <c r="H74" s="140">
        <v>258</v>
      </c>
      <c r="I74" s="154">
        <f t="shared" si="0"/>
        <v>-3.0000000000000034E-2</v>
      </c>
      <c r="J74" s="155">
        <f t="shared" si="1"/>
        <v>7.7400000000000091</v>
      </c>
      <c r="K74" s="156">
        <v>250.26</v>
      </c>
      <c r="L74" s="75"/>
    </row>
    <row r="75" spans="1:12" x14ac:dyDescent="0.25">
      <c r="A75" s="87">
        <v>65</v>
      </c>
      <c r="B75" s="137" t="s">
        <v>28</v>
      </c>
      <c r="C75" s="138" t="s">
        <v>305</v>
      </c>
      <c r="D75" s="137" t="s">
        <v>28</v>
      </c>
      <c r="E75" s="139">
        <v>401091</v>
      </c>
      <c r="F75" s="88" t="s">
        <v>306</v>
      </c>
      <c r="G75" s="89" t="s">
        <v>188</v>
      </c>
      <c r="H75" s="140">
        <v>786</v>
      </c>
      <c r="I75" s="154">
        <f t="shared" si="0"/>
        <v>-3.0000000000000051E-2</v>
      </c>
      <c r="J75" s="155">
        <f t="shared" si="1"/>
        <v>23.580000000000041</v>
      </c>
      <c r="K75" s="156">
        <v>762.42</v>
      </c>
      <c r="L75" s="75"/>
    </row>
    <row r="76" spans="1:12" x14ac:dyDescent="0.25">
      <c r="A76" s="87">
        <v>66</v>
      </c>
      <c r="B76" s="137" t="s">
        <v>28</v>
      </c>
      <c r="C76" s="138" t="s">
        <v>307</v>
      </c>
      <c r="D76" s="137" t="s">
        <v>28</v>
      </c>
      <c r="E76" s="139">
        <v>401098</v>
      </c>
      <c r="F76" s="88" t="s">
        <v>308</v>
      </c>
      <c r="G76" s="89" t="s">
        <v>188</v>
      </c>
      <c r="H76" s="140">
        <v>385</v>
      </c>
      <c r="I76" s="154">
        <f t="shared" ref="I76:I139" si="2">(K76-H76)/H76</f>
        <v>-3.000000000000003E-2</v>
      </c>
      <c r="J76" s="155">
        <f t="shared" ref="J76:J139" si="3">H76-K76</f>
        <v>11.550000000000011</v>
      </c>
      <c r="K76" s="156">
        <v>373.45</v>
      </c>
      <c r="L76" s="75"/>
    </row>
    <row r="77" spans="1:12" x14ac:dyDescent="0.25">
      <c r="A77" s="87">
        <v>67</v>
      </c>
      <c r="B77" s="137" t="s">
        <v>28</v>
      </c>
      <c r="C77" s="138" t="s">
        <v>309</v>
      </c>
      <c r="D77" s="137" t="s">
        <v>28</v>
      </c>
      <c r="E77" s="139">
        <v>401100</v>
      </c>
      <c r="F77" s="88" t="s">
        <v>310</v>
      </c>
      <c r="G77" s="89" t="s">
        <v>188</v>
      </c>
      <c r="H77" s="140">
        <v>310</v>
      </c>
      <c r="I77" s="154">
        <f t="shared" si="2"/>
        <v>-3.0000000000000037E-2</v>
      </c>
      <c r="J77" s="155">
        <f t="shared" si="3"/>
        <v>9.3000000000000114</v>
      </c>
      <c r="K77" s="156">
        <v>300.7</v>
      </c>
      <c r="L77" s="75"/>
    </row>
    <row r="78" spans="1:12" x14ac:dyDescent="0.25">
      <c r="A78" s="87">
        <v>68</v>
      </c>
      <c r="B78" s="137" t="s">
        <v>28</v>
      </c>
      <c r="C78" s="138" t="s">
        <v>311</v>
      </c>
      <c r="D78" s="137" t="s">
        <v>28</v>
      </c>
      <c r="E78" s="139">
        <v>401114</v>
      </c>
      <c r="F78" s="88" t="s">
        <v>312</v>
      </c>
      <c r="G78" s="89" t="s">
        <v>188</v>
      </c>
      <c r="H78" s="140">
        <v>168</v>
      </c>
      <c r="I78" s="154">
        <f t="shared" si="2"/>
        <v>-2.9999999999999954E-2</v>
      </c>
      <c r="J78" s="155">
        <f t="shared" si="3"/>
        <v>5.039999999999992</v>
      </c>
      <c r="K78" s="156">
        <v>162.96</v>
      </c>
      <c r="L78" s="75"/>
    </row>
    <row r="79" spans="1:12" x14ac:dyDescent="0.25">
      <c r="A79" s="87">
        <v>69</v>
      </c>
      <c r="B79" s="137" t="s">
        <v>28</v>
      </c>
      <c r="C79" s="138" t="s">
        <v>313</v>
      </c>
      <c r="D79" s="137" t="s">
        <v>28</v>
      </c>
      <c r="E79" s="139">
        <v>401127</v>
      </c>
      <c r="F79" s="88" t="s">
        <v>314</v>
      </c>
      <c r="G79" s="89" t="s">
        <v>188</v>
      </c>
      <c r="H79" s="140">
        <v>388</v>
      </c>
      <c r="I79" s="154">
        <f t="shared" si="2"/>
        <v>-2.9999999999999964E-2</v>
      </c>
      <c r="J79" s="155">
        <f t="shared" si="3"/>
        <v>11.639999999999986</v>
      </c>
      <c r="K79" s="156">
        <v>376.36</v>
      </c>
      <c r="L79" s="75"/>
    </row>
    <row r="80" spans="1:12" x14ac:dyDescent="0.25">
      <c r="A80" s="87">
        <v>70</v>
      </c>
      <c r="B80" s="137" t="s">
        <v>28</v>
      </c>
      <c r="C80" s="138" t="s">
        <v>315</v>
      </c>
      <c r="D80" s="137" t="s">
        <v>28</v>
      </c>
      <c r="E80" s="139">
        <v>401138</v>
      </c>
      <c r="F80" s="88" t="s">
        <v>316</v>
      </c>
      <c r="G80" s="89" t="s">
        <v>188</v>
      </c>
      <c r="H80" s="140">
        <v>138</v>
      </c>
      <c r="I80" s="154">
        <f t="shared" si="2"/>
        <v>-3.0000000000000106E-2</v>
      </c>
      <c r="J80" s="155">
        <f t="shared" si="3"/>
        <v>4.1400000000000148</v>
      </c>
      <c r="K80" s="156">
        <v>133.85999999999999</v>
      </c>
      <c r="L80" s="75"/>
    </row>
    <row r="81" spans="1:12" x14ac:dyDescent="0.25">
      <c r="A81" s="87">
        <v>71</v>
      </c>
      <c r="B81" s="137" t="s">
        <v>28</v>
      </c>
      <c r="C81" s="138" t="s">
        <v>317</v>
      </c>
      <c r="D81" s="137" t="s">
        <v>28</v>
      </c>
      <c r="E81" s="139">
        <v>401159</v>
      </c>
      <c r="F81" s="88" t="s">
        <v>318</v>
      </c>
      <c r="G81" s="89" t="s">
        <v>188</v>
      </c>
      <c r="H81" s="140">
        <v>167</v>
      </c>
      <c r="I81" s="154">
        <f t="shared" si="2"/>
        <v>-2.9999999999999947E-2</v>
      </c>
      <c r="J81" s="155">
        <f t="shared" si="3"/>
        <v>5.0099999999999909</v>
      </c>
      <c r="K81" s="156">
        <v>161.99</v>
      </c>
      <c r="L81" s="75"/>
    </row>
    <row r="82" spans="1:12" x14ac:dyDescent="0.25">
      <c r="A82" s="87">
        <v>72</v>
      </c>
      <c r="B82" s="137" t="s">
        <v>28</v>
      </c>
      <c r="C82" s="138" t="s">
        <v>319</v>
      </c>
      <c r="D82" s="137" t="s">
        <v>28</v>
      </c>
      <c r="E82" s="139">
        <v>401160</v>
      </c>
      <c r="F82" s="88" t="s">
        <v>320</v>
      </c>
      <c r="G82" s="89" t="s">
        <v>188</v>
      </c>
      <c r="H82" s="140">
        <v>168</v>
      </c>
      <c r="I82" s="154">
        <f t="shared" si="2"/>
        <v>-2.9999999999999954E-2</v>
      </c>
      <c r="J82" s="155">
        <f t="shared" si="3"/>
        <v>5.039999999999992</v>
      </c>
      <c r="K82" s="156">
        <v>162.96</v>
      </c>
      <c r="L82" s="75"/>
    </row>
    <row r="83" spans="1:12" x14ac:dyDescent="0.25">
      <c r="A83" s="87">
        <v>73</v>
      </c>
      <c r="B83" s="137" t="s">
        <v>28</v>
      </c>
      <c r="C83" s="138" t="s">
        <v>321</v>
      </c>
      <c r="D83" s="137" t="s">
        <v>28</v>
      </c>
      <c r="E83" s="139">
        <v>401161</v>
      </c>
      <c r="F83" s="88" t="s">
        <v>322</v>
      </c>
      <c r="G83" s="89" t="s">
        <v>188</v>
      </c>
      <c r="H83" s="140">
        <v>175</v>
      </c>
      <c r="I83" s="154">
        <f t="shared" si="2"/>
        <v>-0.03</v>
      </c>
      <c r="J83" s="155">
        <f t="shared" si="3"/>
        <v>5.25</v>
      </c>
      <c r="K83" s="156">
        <v>169.75</v>
      </c>
      <c r="L83" s="75"/>
    </row>
    <row r="84" spans="1:12" x14ac:dyDescent="0.25">
      <c r="A84" s="87">
        <v>74</v>
      </c>
      <c r="B84" s="137" t="s">
        <v>28</v>
      </c>
      <c r="C84" s="138" t="s">
        <v>323</v>
      </c>
      <c r="D84" s="137" t="s">
        <v>28</v>
      </c>
      <c r="E84" s="139">
        <v>401162</v>
      </c>
      <c r="F84" s="88" t="s">
        <v>324</v>
      </c>
      <c r="G84" s="89" t="s">
        <v>188</v>
      </c>
      <c r="H84" s="140">
        <v>167</v>
      </c>
      <c r="I84" s="154">
        <f t="shared" si="2"/>
        <v>-2.9999999999999947E-2</v>
      </c>
      <c r="J84" s="155">
        <f t="shared" si="3"/>
        <v>5.0099999999999909</v>
      </c>
      <c r="K84" s="156">
        <v>161.99</v>
      </c>
      <c r="L84" s="75"/>
    </row>
    <row r="85" spans="1:12" x14ac:dyDescent="0.25">
      <c r="A85" s="87">
        <v>75</v>
      </c>
      <c r="B85" s="137" t="s">
        <v>28</v>
      </c>
      <c r="C85" s="138" t="s">
        <v>325</v>
      </c>
      <c r="D85" s="137" t="s">
        <v>28</v>
      </c>
      <c r="E85" s="139">
        <v>401165</v>
      </c>
      <c r="F85" s="88" t="s">
        <v>326</v>
      </c>
      <c r="G85" s="89" t="s">
        <v>188</v>
      </c>
      <c r="H85" s="140">
        <v>171</v>
      </c>
      <c r="I85" s="154">
        <f t="shared" si="2"/>
        <v>-2.9999999999999975E-2</v>
      </c>
      <c r="J85" s="155">
        <f t="shared" si="3"/>
        <v>5.1299999999999955</v>
      </c>
      <c r="K85" s="156">
        <v>165.87</v>
      </c>
      <c r="L85" s="75"/>
    </row>
    <row r="86" spans="1:12" x14ac:dyDescent="0.25">
      <c r="A86" s="87">
        <v>76</v>
      </c>
      <c r="B86" s="137" t="s">
        <v>28</v>
      </c>
      <c r="C86" s="138" t="s">
        <v>327</v>
      </c>
      <c r="D86" s="137" t="s">
        <v>28</v>
      </c>
      <c r="E86" s="139">
        <v>401183</v>
      </c>
      <c r="F86" s="88" t="s">
        <v>328</v>
      </c>
      <c r="G86" s="89" t="s">
        <v>188</v>
      </c>
      <c r="H86" s="140">
        <v>92.25</v>
      </c>
      <c r="I86" s="154">
        <f t="shared" si="2"/>
        <v>-2.9999999999999982E-2</v>
      </c>
      <c r="J86" s="155">
        <f t="shared" si="3"/>
        <v>2.7674999999999983</v>
      </c>
      <c r="K86" s="156">
        <v>89.482500000000002</v>
      </c>
      <c r="L86" s="75"/>
    </row>
    <row r="87" spans="1:12" x14ac:dyDescent="0.25">
      <c r="A87" s="87">
        <v>77</v>
      </c>
      <c r="B87" s="137" t="s">
        <v>28</v>
      </c>
      <c r="C87" s="138" t="s">
        <v>329</v>
      </c>
      <c r="D87" s="137" t="s">
        <v>28</v>
      </c>
      <c r="E87" s="139">
        <v>401184</v>
      </c>
      <c r="F87" s="88" t="s">
        <v>330</v>
      </c>
      <c r="G87" s="89" t="s">
        <v>188</v>
      </c>
      <c r="H87" s="140">
        <v>22.17</v>
      </c>
      <c r="I87" s="154">
        <f t="shared" si="2"/>
        <v>-2.999999999999995E-2</v>
      </c>
      <c r="J87" s="155">
        <f t="shared" si="3"/>
        <v>0.66509999999999891</v>
      </c>
      <c r="K87" s="156">
        <v>21.504900000000003</v>
      </c>
      <c r="L87" s="75"/>
    </row>
    <row r="88" spans="1:12" x14ac:dyDescent="0.25">
      <c r="A88" s="87">
        <v>78</v>
      </c>
      <c r="B88" s="137" t="s">
        <v>28</v>
      </c>
      <c r="C88" s="138" t="s">
        <v>331</v>
      </c>
      <c r="D88" s="137" t="s">
        <v>28</v>
      </c>
      <c r="E88" s="139">
        <v>401267</v>
      </c>
      <c r="F88" s="88" t="s">
        <v>332</v>
      </c>
      <c r="G88" s="89" t="s">
        <v>188</v>
      </c>
      <c r="H88" s="140">
        <v>506</v>
      </c>
      <c r="I88" s="154">
        <f t="shared" si="2"/>
        <v>-3.0000000000000013E-2</v>
      </c>
      <c r="J88" s="155">
        <f t="shared" si="3"/>
        <v>15.180000000000007</v>
      </c>
      <c r="K88" s="156">
        <v>490.82</v>
      </c>
      <c r="L88" s="75"/>
    </row>
    <row r="89" spans="1:12" x14ac:dyDescent="0.25">
      <c r="A89" s="87">
        <v>79</v>
      </c>
      <c r="B89" s="137" t="s">
        <v>28</v>
      </c>
      <c r="C89" s="138" t="s">
        <v>333</v>
      </c>
      <c r="D89" s="137" t="s">
        <v>28</v>
      </c>
      <c r="E89" s="139">
        <v>401269</v>
      </c>
      <c r="F89" s="88" t="s">
        <v>334</v>
      </c>
      <c r="G89" s="89" t="s">
        <v>188</v>
      </c>
      <c r="H89" s="140">
        <v>524</v>
      </c>
      <c r="I89" s="154">
        <f t="shared" si="2"/>
        <v>-3.0000000000000051E-2</v>
      </c>
      <c r="J89" s="155">
        <f t="shared" si="3"/>
        <v>15.720000000000027</v>
      </c>
      <c r="K89" s="156">
        <v>508.28</v>
      </c>
      <c r="L89" s="75"/>
    </row>
    <row r="90" spans="1:12" x14ac:dyDescent="0.25">
      <c r="A90" s="87">
        <v>80</v>
      </c>
      <c r="B90" s="137" t="s">
        <v>28</v>
      </c>
      <c r="C90" s="138" t="s">
        <v>335</v>
      </c>
      <c r="D90" s="137" t="s">
        <v>28</v>
      </c>
      <c r="E90" s="139">
        <v>401346</v>
      </c>
      <c r="F90" s="88" t="s">
        <v>336</v>
      </c>
      <c r="G90" s="89" t="s">
        <v>188</v>
      </c>
      <c r="H90" s="140">
        <v>53</v>
      </c>
      <c r="I90" s="154">
        <f t="shared" si="2"/>
        <v>-3.0000000000000065E-2</v>
      </c>
      <c r="J90" s="155">
        <f t="shared" si="3"/>
        <v>1.5900000000000034</v>
      </c>
      <c r="K90" s="156">
        <v>51.41</v>
      </c>
      <c r="L90" s="75"/>
    </row>
    <row r="91" spans="1:12" x14ac:dyDescent="0.25">
      <c r="A91" s="87">
        <v>81</v>
      </c>
      <c r="B91" s="137" t="s">
        <v>28</v>
      </c>
      <c r="C91" s="138" t="s">
        <v>337</v>
      </c>
      <c r="D91" s="137" t="s">
        <v>28</v>
      </c>
      <c r="E91" s="139">
        <v>401348</v>
      </c>
      <c r="F91" s="88" t="s">
        <v>338</v>
      </c>
      <c r="G91" s="89" t="s">
        <v>188</v>
      </c>
      <c r="H91" s="140">
        <v>309</v>
      </c>
      <c r="I91" s="154">
        <f t="shared" si="2"/>
        <v>-2.999999999999994E-2</v>
      </c>
      <c r="J91" s="155">
        <f t="shared" si="3"/>
        <v>9.2699999999999818</v>
      </c>
      <c r="K91" s="156">
        <v>299.73</v>
      </c>
      <c r="L91" s="75"/>
    </row>
    <row r="92" spans="1:12" x14ac:dyDescent="0.25">
      <c r="A92" s="87">
        <v>82</v>
      </c>
      <c r="B92" s="137" t="s">
        <v>28</v>
      </c>
      <c r="C92" s="138" t="s">
        <v>339</v>
      </c>
      <c r="D92" s="137" t="s">
        <v>28</v>
      </c>
      <c r="E92" s="139">
        <v>401395</v>
      </c>
      <c r="F92" s="88" t="s">
        <v>340</v>
      </c>
      <c r="G92" s="89" t="s">
        <v>188</v>
      </c>
      <c r="H92" s="140">
        <v>742</v>
      </c>
      <c r="I92" s="154">
        <f t="shared" si="2"/>
        <v>-2.9999999999999988E-2</v>
      </c>
      <c r="J92" s="155">
        <f t="shared" si="3"/>
        <v>22.259999999999991</v>
      </c>
      <c r="K92" s="156">
        <v>719.74</v>
      </c>
      <c r="L92" s="75"/>
    </row>
    <row r="93" spans="1:12" x14ac:dyDescent="0.25">
      <c r="A93" s="87">
        <v>83</v>
      </c>
      <c r="B93" s="137" t="s">
        <v>28</v>
      </c>
      <c r="C93" s="138" t="s">
        <v>341</v>
      </c>
      <c r="D93" s="137" t="s">
        <v>28</v>
      </c>
      <c r="E93" s="139">
        <v>401396</v>
      </c>
      <c r="F93" s="88" t="s">
        <v>342</v>
      </c>
      <c r="G93" s="89" t="s">
        <v>188</v>
      </c>
      <c r="H93" s="140">
        <v>1954</v>
      </c>
      <c r="I93" s="154">
        <f t="shared" si="2"/>
        <v>-3.0000000000000061E-2</v>
      </c>
      <c r="J93" s="155">
        <f t="shared" si="3"/>
        <v>58.620000000000118</v>
      </c>
      <c r="K93" s="156">
        <v>1895.3799999999999</v>
      </c>
      <c r="L93" s="75"/>
    </row>
    <row r="94" spans="1:12" x14ac:dyDescent="0.25">
      <c r="A94" s="87">
        <v>84</v>
      </c>
      <c r="B94" s="137" t="s">
        <v>28</v>
      </c>
      <c r="C94" s="138" t="s">
        <v>343</v>
      </c>
      <c r="D94" s="137" t="s">
        <v>28</v>
      </c>
      <c r="E94" s="139">
        <v>401438</v>
      </c>
      <c r="F94" s="88" t="s">
        <v>344</v>
      </c>
      <c r="G94" s="89" t="s">
        <v>188</v>
      </c>
      <c r="H94" s="140">
        <v>50.5</v>
      </c>
      <c r="I94" s="154">
        <f t="shared" si="2"/>
        <v>-3.0000000000000013E-2</v>
      </c>
      <c r="J94" s="155">
        <f t="shared" si="3"/>
        <v>1.5150000000000006</v>
      </c>
      <c r="K94" s="156">
        <v>48.984999999999999</v>
      </c>
      <c r="L94" s="75"/>
    </row>
    <row r="95" spans="1:12" x14ac:dyDescent="0.25">
      <c r="A95" s="87">
        <v>85</v>
      </c>
      <c r="B95" s="137" t="s">
        <v>28</v>
      </c>
      <c r="C95" s="138" t="s">
        <v>345</v>
      </c>
      <c r="D95" s="137" t="s">
        <v>28</v>
      </c>
      <c r="E95" s="139">
        <v>401439</v>
      </c>
      <c r="F95" s="88" t="s">
        <v>346</v>
      </c>
      <c r="G95" s="89" t="s">
        <v>188</v>
      </c>
      <c r="H95" s="140">
        <v>50.5</v>
      </c>
      <c r="I95" s="154">
        <f t="shared" si="2"/>
        <v>-3.0000000000000013E-2</v>
      </c>
      <c r="J95" s="155">
        <f t="shared" si="3"/>
        <v>1.5150000000000006</v>
      </c>
      <c r="K95" s="156">
        <v>48.984999999999999</v>
      </c>
      <c r="L95" s="75"/>
    </row>
    <row r="96" spans="1:12" x14ac:dyDescent="0.25">
      <c r="A96" s="87">
        <v>86</v>
      </c>
      <c r="B96" s="137" t="s">
        <v>28</v>
      </c>
      <c r="C96" s="138" t="s">
        <v>347</v>
      </c>
      <c r="D96" s="137" t="s">
        <v>28</v>
      </c>
      <c r="E96" s="139">
        <v>401440</v>
      </c>
      <c r="F96" s="88" t="s">
        <v>348</v>
      </c>
      <c r="G96" s="89" t="s">
        <v>188</v>
      </c>
      <c r="H96" s="140">
        <v>53</v>
      </c>
      <c r="I96" s="154">
        <f t="shared" si="2"/>
        <v>-3.0000000000000065E-2</v>
      </c>
      <c r="J96" s="155">
        <f t="shared" si="3"/>
        <v>1.5900000000000034</v>
      </c>
      <c r="K96" s="156">
        <v>51.41</v>
      </c>
      <c r="L96" s="75"/>
    </row>
    <row r="97" spans="1:12" x14ac:dyDescent="0.25">
      <c r="A97" s="87">
        <v>87</v>
      </c>
      <c r="B97" s="137" t="s">
        <v>28</v>
      </c>
      <c r="C97" s="138" t="s">
        <v>349</v>
      </c>
      <c r="D97" s="137" t="s">
        <v>28</v>
      </c>
      <c r="E97" s="139">
        <v>401441</v>
      </c>
      <c r="F97" s="88" t="s">
        <v>350</v>
      </c>
      <c r="G97" s="89" t="s">
        <v>188</v>
      </c>
      <c r="H97" s="140">
        <v>52</v>
      </c>
      <c r="I97" s="154">
        <f t="shared" si="2"/>
        <v>-3.0000000000000044E-2</v>
      </c>
      <c r="J97" s="155">
        <f t="shared" si="3"/>
        <v>1.5600000000000023</v>
      </c>
      <c r="K97" s="156">
        <v>50.44</v>
      </c>
      <c r="L97" s="75"/>
    </row>
    <row r="98" spans="1:12" x14ac:dyDescent="0.25">
      <c r="A98" s="87">
        <v>88</v>
      </c>
      <c r="B98" s="137" t="s">
        <v>28</v>
      </c>
      <c r="C98" s="138" t="s">
        <v>351</v>
      </c>
      <c r="D98" s="137" t="s">
        <v>28</v>
      </c>
      <c r="E98" s="139">
        <v>401464</v>
      </c>
      <c r="F98" s="88" t="s">
        <v>352</v>
      </c>
      <c r="G98" s="89" t="s">
        <v>188</v>
      </c>
      <c r="H98" s="140">
        <v>280</v>
      </c>
      <c r="I98" s="154">
        <f t="shared" si="2"/>
        <v>-3.000000000000012E-2</v>
      </c>
      <c r="J98" s="155">
        <f t="shared" si="3"/>
        <v>8.4000000000000341</v>
      </c>
      <c r="K98" s="156">
        <v>271.59999999999997</v>
      </c>
      <c r="L98" s="75"/>
    </row>
    <row r="99" spans="1:12" x14ac:dyDescent="0.25">
      <c r="A99" s="87">
        <v>89</v>
      </c>
      <c r="B99" s="137" t="s">
        <v>28</v>
      </c>
      <c r="C99" s="138" t="s">
        <v>353</v>
      </c>
      <c r="D99" s="137" t="s">
        <v>28</v>
      </c>
      <c r="E99" s="139">
        <v>401517</v>
      </c>
      <c r="F99" s="88" t="s">
        <v>354</v>
      </c>
      <c r="G99" s="89" t="s">
        <v>188</v>
      </c>
      <c r="H99" s="140">
        <v>183</v>
      </c>
      <c r="I99" s="154">
        <f t="shared" si="2"/>
        <v>-3.0000000000000051E-2</v>
      </c>
      <c r="J99" s="155">
        <f t="shared" si="3"/>
        <v>5.4900000000000091</v>
      </c>
      <c r="K99" s="156">
        <v>177.51</v>
      </c>
      <c r="L99" s="75"/>
    </row>
    <row r="100" spans="1:12" x14ac:dyDescent="0.25">
      <c r="A100" s="87">
        <v>90</v>
      </c>
      <c r="B100" s="137" t="s">
        <v>28</v>
      </c>
      <c r="C100" s="138" t="s">
        <v>355</v>
      </c>
      <c r="D100" s="137" t="s">
        <v>28</v>
      </c>
      <c r="E100" s="139">
        <v>401526</v>
      </c>
      <c r="F100" s="88" t="s">
        <v>356</v>
      </c>
      <c r="G100" s="89" t="s">
        <v>188</v>
      </c>
      <c r="H100" s="140">
        <v>808</v>
      </c>
      <c r="I100" s="154">
        <f t="shared" si="2"/>
        <v>-3.0000000000000013E-2</v>
      </c>
      <c r="J100" s="155">
        <f t="shared" si="3"/>
        <v>24.240000000000009</v>
      </c>
      <c r="K100" s="156">
        <v>783.76</v>
      </c>
      <c r="L100" s="75"/>
    </row>
    <row r="101" spans="1:12" x14ac:dyDescent="0.25">
      <c r="A101" s="87">
        <v>91</v>
      </c>
      <c r="B101" s="137" t="s">
        <v>28</v>
      </c>
      <c r="C101" s="138" t="s">
        <v>357</v>
      </c>
      <c r="D101" s="137" t="s">
        <v>28</v>
      </c>
      <c r="E101" s="139">
        <v>401527</v>
      </c>
      <c r="F101" s="88" t="s">
        <v>358</v>
      </c>
      <c r="G101" s="89" t="s">
        <v>188</v>
      </c>
      <c r="H101" s="140">
        <v>804</v>
      </c>
      <c r="I101" s="154">
        <f t="shared" si="2"/>
        <v>-3.0000000000000006E-2</v>
      </c>
      <c r="J101" s="155">
        <f t="shared" si="3"/>
        <v>24.120000000000005</v>
      </c>
      <c r="K101" s="156">
        <v>779.88</v>
      </c>
      <c r="L101" s="75"/>
    </row>
    <row r="102" spans="1:12" x14ac:dyDescent="0.25">
      <c r="A102" s="87">
        <v>92</v>
      </c>
      <c r="B102" s="137" t="s">
        <v>28</v>
      </c>
      <c r="C102" s="138" t="s">
        <v>359</v>
      </c>
      <c r="D102" s="137" t="s">
        <v>28</v>
      </c>
      <c r="E102" s="139">
        <v>401533</v>
      </c>
      <c r="F102" s="88" t="s">
        <v>360</v>
      </c>
      <c r="G102" s="89" t="s">
        <v>188</v>
      </c>
      <c r="H102" s="140">
        <v>808</v>
      </c>
      <c r="I102" s="154">
        <f t="shared" si="2"/>
        <v>-3.0000000000000013E-2</v>
      </c>
      <c r="J102" s="155">
        <f t="shared" si="3"/>
        <v>24.240000000000009</v>
      </c>
      <c r="K102" s="156">
        <v>783.76</v>
      </c>
      <c r="L102" s="75"/>
    </row>
    <row r="103" spans="1:12" x14ac:dyDescent="0.25">
      <c r="A103" s="87">
        <v>93</v>
      </c>
      <c r="B103" s="137" t="s">
        <v>28</v>
      </c>
      <c r="C103" s="138" t="s">
        <v>361</v>
      </c>
      <c r="D103" s="137" t="s">
        <v>28</v>
      </c>
      <c r="E103" s="139">
        <v>401535</v>
      </c>
      <c r="F103" s="88" t="s">
        <v>362</v>
      </c>
      <c r="G103" s="89" t="s">
        <v>188</v>
      </c>
      <c r="H103" s="140">
        <v>1296</v>
      </c>
      <c r="I103" s="154">
        <f t="shared" si="2"/>
        <v>-3.0000000000000086E-2</v>
      </c>
      <c r="J103" s="155">
        <f t="shared" si="3"/>
        <v>38.880000000000109</v>
      </c>
      <c r="K103" s="156">
        <v>1257.1199999999999</v>
      </c>
      <c r="L103" s="75"/>
    </row>
    <row r="104" spans="1:12" x14ac:dyDescent="0.25">
      <c r="A104" s="87">
        <v>94</v>
      </c>
      <c r="B104" s="137" t="s">
        <v>28</v>
      </c>
      <c r="C104" s="138" t="s">
        <v>363</v>
      </c>
      <c r="D104" s="137" t="s">
        <v>28</v>
      </c>
      <c r="E104" s="139">
        <v>401570</v>
      </c>
      <c r="F104" s="88" t="s">
        <v>364</v>
      </c>
      <c r="G104" s="89" t="s">
        <v>188</v>
      </c>
      <c r="H104" s="140">
        <v>386</v>
      </c>
      <c r="I104" s="154">
        <f t="shared" si="2"/>
        <v>-2.9999999999999957E-2</v>
      </c>
      <c r="J104" s="155">
        <f t="shared" si="3"/>
        <v>11.579999999999984</v>
      </c>
      <c r="K104" s="156">
        <v>374.42</v>
      </c>
      <c r="L104" s="75"/>
    </row>
    <row r="105" spans="1:12" x14ac:dyDescent="0.25">
      <c r="A105" s="87">
        <v>95</v>
      </c>
      <c r="B105" s="137" t="s">
        <v>28</v>
      </c>
      <c r="C105" s="138" t="s">
        <v>365</v>
      </c>
      <c r="D105" s="137" t="s">
        <v>28</v>
      </c>
      <c r="E105" s="139">
        <v>401712</v>
      </c>
      <c r="F105" s="88" t="s">
        <v>366</v>
      </c>
      <c r="G105" s="89" t="s">
        <v>188</v>
      </c>
      <c r="H105" s="140">
        <v>8230</v>
      </c>
      <c r="I105" s="154">
        <f t="shared" si="2"/>
        <v>-3.0000000000000065E-2</v>
      </c>
      <c r="J105" s="155">
        <f t="shared" si="3"/>
        <v>246.90000000000055</v>
      </c>
      <c r="K105" s="156">
        <v>7983.0999999999995</v>
      </c>
      <c r="L105" s="75"/>
    </row>
    <row r="106" spans="1:12" x14ac:dyDescent="0.25">
      <c r="A106" s="87">
        <v>96</v>
      </c>
      <c r="B106" s="137" t="s">
        <v>28</v>
      </c>
      <c r="C106" s="138" t="s">
        <v>367</v>
      </c>
      <c r="D106" s="137" t="s">
        <v>28</v>
      </c>
      <c r="E106" s="139">
        <v>401717</v>
      </c>
      <c r="F106" s="88" t="s">
        <v>368</v>
      </c>
      <c r="G106" s="89" t="s">
        <v>188</v>
      </c>
      <c r="H106" s="140">
        <v>385</v>
      </c>
      <c r="I106" s="154">
        <f t="shared" si="2"/>
        <v>-3.000000000000003E-2</v>
      </c>
      <c r="J106" s="155">
        <f t="shared" si="3"/>
        <v>11.550000000000011</v>
      </c>
      <c r="K106" s="156">
        <v>373.45</v>
      </c>
      <c r="L106" s="75"/>
    </row>
    <row r="107" spans="1:12" x14ac:dyDescent="0.25">
      <c r="A107" s="87">
        <v>97</v>
      </c>
      <c r="B107" s="137" t="s">
        <v>28</v>
      </c>
      <c r="C107" s="138" t="s">
        <v>369</v>
      </c>
      <c r="D107" s="137" t="s">
        <v>28</v>
      </c>
      <c r="E107" s="139">
        <v>401733</v>
      </c>
      <c r="F107" s="88" t="s">
        <v>370</v>
      </c>
      <c r="G107" s="89" t="s">
        <v>188</v>
      </c>
      <c r="H107" s="140">
        <v>888</v>
      </c>
      <c r="I107" s="154">
        <f t="shared" si="2"/>
        <v>-2.9999999999999985E-2</v>
      </c>
      <c r="J107" s="155">
        <f t="shared" si="3"/>
        <v>26.639999999999986</v>
      </c>
      <c r="K107" s="156">
        <v>861.36</v>
      </c>
      <c r="L107" s="75"/>
    </row>
    <row r="108" spans="1:12" x14ac:dyDescent="0.25">
      <c r="A108" s="87">
        <v>98</v>
      </c>
      <c r="B108" s="137" t="s">
        <v>28</v>
      </c>
      <c r="C108" s="138" t="s">
        <v>371</v>
      </c>
      <c r="D108" s="137" t="s">
        <v>28</v>
      </c>
      <c r="E108" s="139">
        <v>401734</v>
      </c>
      <c r="F108" s="88" t="s">
        <v>372</v>
      </c>
      <c r="G108" s="89" t="s">
        <v>188</v>
      </c>
      <c r="H108" s="140">
        <v>716</v>
      </c>
      <c r="I108" s="154">
        <f t="shared" si="2"/>
        <v>-3.0000000000000027E-2</v>
      </c>
      <c r="J108" s="155">
        <f t="shared" si="3"/>
        <v>21.480000000000018</v>
      </c>
      <c r="K108" s="156">
        <v>694.52</v>
      </c>
      <c r="L108" s="75"/>
    </row>
    <row r="109" spans="1:12" x14ac:dyDescent="0.25">
      <c r="A109" s="87">
        <v>99</v>
      </c>
      <c r="B109" s="137" t="s">
        <v>28</v>
      </c>
      <c r="C109" s="138" t="s">
        <v>373</v>
      </c>
      <c r="D109" s="137" t="s">
        <v>28</v>
      </c>
      <c r="E109" s="139">
        <v>401735</v>
      </c>
      <c r="F109" s="88" t="s">
        <v>374</v>
      </c>
      <c r="G109" s="89" t="s">
        <v>188</v>
      </c>
      <c r="H109" s="140">
        <v>766</v>
      </c>
      <c r="I109" s="154">
        <f t="shared" si="2"/>
        <v>-3.0000000000000023E-2</v>
      </c>
      <c r="J109" s="155">
        <f t="shared" si="3"/>
        <v>22.980000000000018</v>
      </c>
      <c r="K109" s="156">
        <v>743.02</v>
      </c>
      <c r="L109" s="75"/>
    </row>
    <row r="110" spans="1:12" x14ac:dyDescent="0.25">
      <c r="A110" s="87">
        <v>100</v>
      </c>
      <c r="B110" s="137" t="s">
        <v>28</v>
      </c>
      <c r="C110" s="138" t="s">
        <v>375</v>
      </c>
      <c r="D110" s="137" t="s">
        <v>28</v>
      </c>
      <c r="E110" s="139">
        <v>401846</v>
      </c>
      <c r="F110" s="88" t="s">
        <v>376</v>
      </c>
      <c r="G110" s="89" t="s">
        <v>188</v>
      </c>
      <c r="H110" s="140">
        <v>427</v>
      </c>
      <c r="I110" s="154">
        <f t="shared" si="2"/>
        <v>-3.0000000000000006E-2</v>
      </c>
      <c r="J110" s="155">
        <f t="shared" si="3"/>
        <v>12.810000000000002</v>
      </c>
      <c r="K110" s="156">
        <v>414.19</v>
      </c>
      <c r="L110" s="75"/>
    </row>
    <row r="111" spans="1:12" x14ac:dyDescent="0.25">
      <c r="A111" s="87">
        <v>101</v>
      </c>
      <c r="B111" s="137" t="s">
        <v>28</v>
      </c>
      <c r="C111" s="138" t="s">
        <v>377</v>
      </c>
      <c r="D111" s="137" t="s">
        <v>28</v>
      </c>
      <c r="E111" s="139">
        <v>401851</v>
      </c>
      <c r="F111" s="88" t="s">
        <v>378</v>
      </c>
      <c r="G111" s="89" t="s">
        <v>188</v>
      </c>
      <c r="H111" s="140">
        <v>280</v>
      </c>
      <c r="I111" s="154">
        <f t="shared" si="2"/>
        <v>-3.000000000000012E-2</v>
      </c>
      <c r="J111" s="155">
        <f t="shared" si="3"/>
        <v>8.4000000000000341</v>
      </c>
      <c r="K111" s="156">
        <v>271.59999999999997</v>
      </c>
      <c r="L111" s="75"/>
    </row>
    <row r="112" spans="1:12" x14ac:dyDescent="0.25">
      <c r="A112" s="87">
        <v>102</v>
      </c>
      <c r="B112" s="137" t="s">
        <v>28</v>
      </c>
      <c r="C112" s="138" t="s">
        <v>379</v>
      </c>
      <c r="D112" s="137" t="s">
        <v>28</v>
      </c>
      <c r="E112" s="139">
        <v>401955</v>
      </c>
      <c r="F112" s="88" t="s">
        <v>380</v>
      </c>
      <c r="G112" s="89" t="s">
        <v>188</v>
      </c>
      <c r="H112" s="140">
        <v>146</v>
      </c>
      <c r="I112" s="154">
        <f t="shared" si="2"/>
        <v>-2.9999999999999968E-2</v>
      </c>
      <c r="J112" s="155">
        <f t="shared" si="3"/>
        <v>4.3799999999999955</v>
      </c>
      <c r="K112" s="156">
        <v>141.62</v>
      </c>
      <c r="L112" s="75"/>
    </row>
    <row r="113" spans="1:12" x14ac:dyDescent="0.25">
      <c r="A113" s="87">
        <v>103</v>
      </c>
      <c r="B113" s="137" t="s">
        <v>28</v>
      </c>
      <c r="C113" s="138" t="s">
        <v>381</v>
      </c>
      <c r="D113" s="137" t="s">
        <v>28</v>
      </c>
      <c r="E113" s="139">
        <v>401957</v>
      </c>
      <c r="F113" s="88" t="s">
        <v>382</v>
      </c>
      <c r="G113" s="89" t="s">
        <v>188</v>
      </c>
      <c r="H113" s="140">
        <v>115</v>
      </c>
      <c r="I113" s="154">
        <f t="shared" si="2"/>
        <v>-3.0000000000000023E-2</v>
      </c>
      <c r="J113" s="155">
        <f t="shared" si="3"/>
        <v>3.4500000000000028</v>
      </c>
      <c r="K113" s="156">
        <v>111.55</v>
      </c>
      <c r="L113" s="75"/>
    </row>
    <row r="114" spans="1:12" x14ac:dyDescent="0.25">
      <c r="A114" s="87">
        <v>104</v>
      </c>
      <c r="B114" s="137" t="s">
        <v>28</v>
      </c>
      <c r="C114" s="138" t="s">
        <v>383</v>
      </c>
      <c r="D114" s="137" t="s">
        <v>28</v>
      </c>
      <c r="E114" s="139">
        <v>401958</v>
      </c>
      <c r="F114" s="88" t="s">
        <v>384</v>
      </c>
      <c r="G114" s="89" t="s">
        <v>188</v>
      </c>
      <c r="H114" s="140">
        <v>44.21</v>
      </c>
      <c r="I114" s="154">
        <f t="shared" si="2"/>
        <v>-3.0000000000000075E-2</v>
      </c>
      <c r="J114" s="155">
        <f t="shared" si="3"/>
        <v>1.3263000000000034</v>
      </c>
      <c r="K114" s="156">
        <v>42.883699999999997</v>
      </c>
      <c r="L114" s="75"/>
    </row>
    <row r="115" spans="1:12" x14ac:dyDescent="0.25">
      <c r="A115" s="87">
        <v>105</v>
      </c>
      <c r="B115" s="137" t="s">
        <v>28</v>
      </c>
      <c r="C115" s="138" t="s">
        <v>385</v>
      </c>
      <c r="D115" s="137" t="s">
        <v>28</v>
      </c>
      <c r="E115" s="139">
        <v>401970</v>
      </c>
      <c r="F115" s="88" t="s">
        <v>386</v>
      </c>
      <c r="G115" s="89" t="s">
        <v>188</v>
      </c>
      <c r="H115" s="140">
        <v>598</v>
      </c>
      <c r="I115" s="154">
        <f t="shared" si="2"/>
        <v>-3.0000000000000093E-2</v>
      </c>
      <c r="J115" s="155">
        <f t="shared" si="3"/>
        <v>17.940000000000055</v>
      </c>
      <c r="K115" s="156">
        <v>580.05999999999995</v>
      </c>
      <c r="L115" s="75"/>
    </row>
    <row r="116" spans="1:12" x14ac:dyDescent="0.25">
      <c r="A116" s="87">
        <v>106</v>
      </c>
      <c r="B116" s="137" t="s">
        <v>28</v>
      </c>
      <c r="C116" s="138" t="s">
        <v>387</v>
      </c>
      <c r="D116" s="137" t="s">
        <v>28</v>
      </c>
      <c r="E116" s="139">
        <v>402028</v>
      </c>
      <c r="F116" s="88" t="s">
        <v>388</v>
      </c>
      <c r="G116" s="89" t="s">
        <v>188</v>
      </c>
      <c r="H116" s="140">
        <v>308</v>
      </c>
      <c r="I116" s="154">
        <f t="shared" si="2"/>
        <v>-3.000000000000003E-2</v>
      </c>
      <c r="J116" s="155">
        <f t="shared" si="3"/>
        <v>9.2400000000000091</v>
      </c>
      <c r="K116" s="156">
        <v>298.76</v>
      </c>
      <c r="L116" s="75"/>
    </row>
    <row r="117" spans="1:12" x14ac:dyDescent="0.25">
      <c r="A117" s="87">
        <v>107</v>
      </c>
      <c r="B117" s="137" t="s">
        <v>28</v>
      </c>
      <c r="C117" s="138" t="s">
        <v>389</v>
      </c>
      <c r="D117" s="137" t="s">
        <v>28</v>
      </c>
      <c r="E117" s="139">
        <v>402029</v>
      </c>
      <c r="F117" s="88" t="s">
        <v>390</v>
      </c>
      <c r="G117" s="89" t="s">
        <v>188</v>
      </c>
      <c r="H117" s="140">
        <v>308</v>
      </c>
      <c r="I117" s="154">
        <f t="shared" si="2"/>
        <v>-3.000000000000003E-2</v>
      </c>
      <c r="J117" s="155">
        <f t="shared" si="3"/>
        <v>9.2400000000000091</v>
      </c>
      <c r="K117" s="156">
        <v>298.76</v>
      </c>
      <c r="L117" s="75"/>
    </row>
    <row r="118" spans="1:12" x14ac:dyDescent="0.25">
      <c r="A118" s="87">
        <v>108</v>
      </c>
      <c r="B118" s="137" t="s">
        <v>28</v>
      </c>
      <c r="C118" s="138" t="s">
        <v>391</v>
      </c>
      <c r="D118" s="137" t="s">
        <v>28</v>
      </c>
      <c r="E118" s="139">
        <v>402051</v>
      </c>
      <c r="F118" s="88" t="s">
        <v>392</v>
      </c>
      <c r="G118" s="89" t="s">
        <v>188</v>
      </c>
      <c r="H118" s="140">
        <v>202</v>
      </c>
      <c r="I118" s="154">
        <f t="shared" si="2"/>
        <v>-3.0000000000000013E-2</v>
      </c>
      <c r="J118" s="155">
        <f t="shared" si="3"/>
        <v>6.0600000000000023</v>
      </c>
      <c r="K118" s="156">
        <v>195.94</v>
      </c>
      <c r="L118" s="75"/>
    </row>
    <row r="119" spans="1:12" x14ac:dyDescent="0.25">
      <c r="A119" s="87">
        <v>109</v>
      </c>
      <c r="B119" s="137" t="s">
        <v>28</v>
      </c>
      <c r="C119" s="138" t="s">
        <v>393</v>
      </c>
      <c r="D119" s="137" t="s">
        <v>28</v>
      </c>
      <c r="E119" s="139">
        <v>402055</v>
      </c>
      <c r="F119" s="88" t="s">
        <v>394</v>
      </c>
      <c r="G119" s="89" t="s">
        <v>188</v>
      </c>
      <c r="H119" s="140">
        <v>47.23</v>
      </c>
      <c r="I119" s="154">
        <f t="shared" si="2"/>
        <v>-2.9999999999999964E-2</v>
      </c>
      <c r="J119" s="155">
        <f t="shared" si="3"/>
        <v>1.4168999999999983</v>
      </c>
      <c r="K119" s="156">
        <v>45.813099999999999</v>
      </c>
      <c r="L119" s="75"/>
    </row>
    <row r="120" spans="1:12" x14ac:dyDescent="0.25">
      <c r="A120" s="87">
        <v>110</v>
      </c>
      <c r="B120" s="137" t="s">
        <v>28</v>
      </c>
      <c r="C120" s="138" t="s">
        <v>395</v>
      </c>
      <c r="D120" s="137" t="s">
        <v>28</v>
      </c>
      <c r="E120" s="139">
        <v>402074</v>
      </c>
      <c r="F120" s="88" t="s">
        <v>396</v>
      </c>
      <c r="G120" s="89" t="s">
        <v>188</v>
      </c>
      <c r="H120" s="140">
        <v>65.75</v>
      </c>
      <c r="I120" s="154">
        <f t="shared" si="2"/>
        <v>-3.0000000000000058E-2</v>
      </c>
      <c r="J120" s="155">
        <f t="shared" si="3"/>
        <v>1.9725000000000037</v>
      </c>
      <c r="K120" s="156">
        <v>63.777499999999996</v>
      </c>
      <c r="L120" s="75"/>
    </row>
    <row r="121" spans="1:12" x14ac:dyDescent="0.25">
      <c r="A121" s="87">
        <v>111</v>
      </c>
      <c r="B121" s="137" t="s">
        <v>28</v>
      </c>
      <c r="C121" s="138" t="s">
        <v>397</v>
      </c>
      <c r="D121" s="137" t="s">
        <v>28</v>
      </c>
      <c r="E121" s="139">
        <v>402152</v>
      </c>
      <c r="F121" s="88" t="s">
        <v>398</v>
      </c>
      <c r="G121" s="89" t="s">
        <v>188</v>
      </c>
      <c r="H121" s="140">
        <v>138</v>
      </c>
      <c r="I121" s="154">
        <f t="shared" si="2"/>
        <v>-3.0000000000000106E-2</v>
      </c>
      <c r="J121" s="155">
        <f t="shared" si="3"/>
        <v>4.1400000000000148</v>
      </c>
      <c r="K121" s="156">
        <v>133.85999999999999</v>
      </c>
      <c r="L121" s="75"/>
    </row>
    <row r="122" spans="1:12" x14ac:dyDescent="0.25">
      <c r="A122" s="87">
        <v>112</v>
      </c>
      <c r="B122" s="137" t="s">
        <v>28</v>
      </c>
      <c r="C122" s="138" t="s">
        <v>399</v>
      </c>
      <c r="D122" s="137" t="s">
        <v>28</v>
      </c>
      <c r="E122" s="139">
        <v>402790</v>
      </c>
      <c r="F122" s="88" t="s">
        <v>400</v>
      </c>
      <c r="G122" s="89" t="s">
        <v>188</v>
      </c>
      <c r="H122" s="140">
        <v>457</v>
      </c>
      <c r="I122" s="154">
        <f t="shared" si="2"/>
        <v>-3.0000000000000079E-2</v>
      </c>
      <c r="J122" s="155">
        <f t="shared" si="3"/>
        <v>13.710000000000036</v>
      </c>
      <c r="K122" s="156">
        <v>443.28999999999996</v>
      </c>
      <c r="L122" s="75"/>
    </row>
    <row r="123" spans="1:12" x14ac:dyDescent="0.25">
      <c r="A123" s="87">
        <v>113</v>
      </c>
      <c r="B123" s="137" t="s">
        <v>28</v>
      </c>
      <c r="C123" s="138" t="s">
        <v>401</v>
      </c>
      <c r="D123" s="137" t="s">
        <v>28</v>
      </c>
      <c r="E123" s="139">
        <v>402824</v>
      </c>
      <c r="F123" s="88" t="s">
        <v>402</v>
      </c>
      <c r="G123" s="89" t="s">
        <v>188</v>
      </c>
      <c r="H123" s="140">
        <v>186</v>
      </c>
      <c r="I123" s="154">
        <f t="shared" si="2"/>
        <v>-3.0000000000000068E-2</v>
      </c>
      <c r="J123" s="155">
        <f t="shared" si="3"/>
        <v>5.5800000000000125</v>
      </c>
      <c r="K123" s="156">
        <v>180.42</v>
      </c>
      <c r="L123" s="75"/>
    </row>
    <row r="124" spans="1:12" x14ac:dyDescent="0.25">
      <c r="A124" s="87">
        <v>114</v>
      </c>
      <c r="B124" s="137" t="s">
        <v>28</v>
      </c>
      <c r="C124" s="138" t="s">
        <v>403</v>
      </c>
      <c r="D124" s="137" t="s">
        <v>28</v>
      </c>
      <c r="E124" s="139">
        <v>402840</v>
      </c>
      <c r="F124" s="88" t="s">
        <v>404</v>
      </c>
      <c r="G124" s="89" t="s">
        <v>188</v>
      </c>
      <c r="H124" s="140">
        <v>410</v>
      </c>
      <c r="I124" s="154">
        <f t="shared" si="2"/>
        <v>-3.0000000000000027E-2</v>
      </c>
      <c r="J124" s="155">
        <f t="shared" si="3"/>
        <v>12.300000000000011</v>
      </c>
      <c r="K124" s="156">
        <v>397.7</v>
      </c>
      <c r="L124" s="75"/>
    </row>
    <row r="125" spans="1:12" x14ac:dyDescent="0.25">
      <c r="A125" s="87">
        <v>115</v>
      </c>
      <c r="B125" s="137" t="s">
        <v>28</v>
      </c>
      <c r="C125" s="138" t="s">
        <v>405</v>
      </c>
      <c r="D125" s="137" t="s">
        <v>28</v>
      </c>
      <c r="E125" s="139">
        <v>402869</v>
      </c>
      <c r="F125" s="88" t="s">
        <v>406</v>
      </c>
      <c r="G125" s="89" t="s">
        <v>188</v>
      </c>
      <c r="H125" s="140">
        <v>446</v>
      </c>
      <c r="I125" s="154">
        <f t="shared" si="2"/>
        <v>-2.9999999999999988E-2</v>
      </c>
      <c r="J125" s="155">
        <f t="shared" si="3"/>
        <v>13.379999999999995</v>
      </c>
      <c r="K125" s="156">
        <v>432.62</v>
      </c>
      <c r="L125" s="75"/>
    </row>
    <row r="126" spans="1:12" x14ac:dyDescent="0.25">
      <c r="A126" s="87">
        <v>116</v>
      </c>
      <c r="B126" s="137" t="s">
        <v>28</v>
      </c>
      <c r="C126" s="138" t="s">
        <v>407</v>
      </c>
      <c r="D126" s="137" t="s">
        <v>28</v>
      </c>
      <c r="E126" s="139">
        <v>402872</v>
      </c>
      <c r="F126" s="88" t="s">
        <v>408</v>
      </c>
      <c r="G126" s="89" t="s">
        <v>188</v>
      </c>
      <c r="H126" s="140">
        <v>259</v>
      </c>
      <c r="I126" s="154">
        <f t="shared" si="2"/>
        <v>-3.0000000000000041E-2</v>
      </c>
      <c r="J126" s="155">
        <f t="shared" si="3"/>
        <v>7.7700000000000102</v>
      </c>
      <c r="K126" s="156">
        <v>251.23</v>
      </c>
      <c r="L126" s="75"/>
    </row>
    <row r="127" spans="1:12" x14ac:dyDescent="0.25">
      <c r="A127" s="87">
        <v>117</v>
      </c>
      <c r="B127" s="137" t="s">
        <v>28</v>
      </c>
      <c r="C127" s="138" t="s">
        <v>409</v>
      </c>
      <c r="D127" s="137" t="s">
        <v>28</v>
      </c>
      <c r="E127" s="139">
        <v>403012</v>
      </c>
      <c r="F127" s="88" t="s">
        <v>410</v>
      </c>
      <c r="G127" s="89" t="s">
        <v>188</v>
      </c>
      <c r="H127" s="140">
        <v>401</v>
      </c>
      <c r="I127" s="154">
        <f t="shared" si="2"/>
        <v>-3.0000000000000075E-2</v>
      </c>
      <c r="J127" s="155">
        <f t="shared" si="3"/>
        <v>12.03000000000003</v>
      </c>
      <c r="K127" s="156">
        <v>388.96999999999997</v>
      </c>
      <c r="L127" s="75"/>
    </row>
    <row r="128" spans="1:12" x14ac:dyDescent="0.25">
      <c r="A128" s="87">
        <v>118</v>
      </c>
      <c r="B128" s="137" t="s">
        <v>28</v>
      </c>
      <c r="C128" s="138" t="s">
        <v>411</v>
      </c>
      <c r="D128" s="137" t="s">
        <v>28</v>
      </c>
      <c r="E128" s="139">
        <v>403039</v>
      </c>
      <c r="F128" s="88" t="s">
        <v>412</v>
      </c>
      <c r="G128" s="89" t="s">
        <v>188</v>
      </c>
      <c r="H128" s="140">
        <v>2790</v>
      </c>
      <c r="I128" s="154">
        <f t="shared" si="2"/>
        <v>-3.00000000000001E-2</v>
      </c>
      <c r="J128" s="155">
        <f t="shared" si="3"/>
        <v>83.700000000000273</v>
      </c>
      <c r="K128" s="156">
        <v>2706.2999999999997</v>
      </c>
      <c r="L128" s="75"/>
    </row>
    <row r="129" spans="1:12" x14ac:dyDescent="0.25">
      <c r="A129" s="87">
        <v>119</v>
      </c>
      <c r="B129" s="137" t="s">
        <v>28</v>
      </c>
      <c r="C129" s="138" t="s">
        <v>413</v>
      </c>
      <c r="D129" s="137" t="s">
        <v>28</v>
      </c>
      <c r="E129" s="139">
        <v>450003</v>
      </c>
      <c r="F129" s="88" t="s">
        <v>414</v>
      </c>
      <c r="G129" s="89" t="s">
        <v>188</v>
      </c>
      <c r="H129" s="140">
        <v>1284</v>
      </c>
      <c r="I129" s="154">
        <f t="shared" si="2"/>
        <v>-2.9999999999999985E-2</v>
      </c>
      <c r="J129" s="155">
        <f t="shared" si="3"/>
        <v>38.519999999999982</v>
      </c>
      <c r="K129" s="156">
        <v>1245.48</v>
      </c>
      <c r="L129" s="75"/>
    </row>
    <row r="130" spans="1:12" x14ac:dyDescent="0.25">
      <c r="A130" s="87">
        <v>120</v>
      </c>
      <c r="B130" s="137" t="s">
        <v>28</v>
      </c>
      <c r="C130" s="138" t="s">
        <v>415</v>
      </c>
      <c r="D130" s="137" t="s">
        <v>28</v>
      </c>
      <c r="E130" s="139">
        <v>450006</v>
      </c>
      <c r="F130" s="88" t="s">
        <v>416</v>
      </c>
      <c r="G130" s="89" t="s">
        <v>188</v>
      </c>
      <c r="H130" s="140">
        <v>237</v>
      </c>
      <c r="I130" s="154">
        <f t="shared" si="2"/>
        <v>-3.0000000000000058E-2</v>
      </c>
      <c r="J130" s="155">
        <f t="shared" si="3"/>
        <v>7.1100000000000136</v>
      </c>
      <c r="K130" s="156">
        <v>229.89</v>
      </c>
      <c r="L130" s="75"/>
    </row>
    <row r="131" spans="1:12" x14ac:dyDescent="0.25">
      <c r="A131" s="87">
        <v>121</v>
      </c>
      <c r="B131" s="137" t="s">
        <v>28</v>
      </c>
      <c r="C131" s="138" t="s">
        <v>417</v>
      </c>
      <c r="D131" s="137" t="s">
        <v>28</v>
      </c>
      <c r="E131" s="139">
        <v>450007</v>
      </c>
      <c r="F131" s="88" t="s">
        <v>418</v>
      </c>
      <c r="G131" s="89" t="s">
        <v>188</v>
      </c>
      <c r="H131" s="140">
        <v>144</v>
      </c>
      <c r="I131" s="154">
        <f t="shared" si="2"/>
        <v>-2.9999999999999954E-2</v>
      </c>
      <c r="J131" s="155">
        <f t="shared" si="3"/>
        <v>4.3199999999999932</v>
      </c>
      <c r="K131" s="156">
        <v>139.68</v>
      </c>
      <c r="L131" s="75"/>
    </row>
    <row r="132" spans="1:12" x14ac:dyDescent="0.25">
      <c r="A132" s="87">
        <v>122</v>
      </c>
      <c r="B132" s="137" t="s">
        <v>28</v>
      </c>
      <c r="C132" s="138" t="s">
        <v>419</v>
      </c>
      <c r="D132" s="137" t="s">
        <v>28</v>
      </c>
      <c r="E132" s="139">
        <v>450017</v>
      </c>
      <c r="F132" s="88" t="s">
        <v>420</v>
      </c>
      <c r="G132" s="89" t="s">
        <v>188</v>
      </c>
      <c r="H132" s="140">
        <v>346</v>
      </c>
      <c r="I132" s="154">
        <f t="shared" si="2"/>
        <v>-2.9999999999999988E-2</v>
      </c>
      <c r="J132" s="155">
        <f t="shared" si="3"/>
        <v>10.379999999999995</v>
      </c>
      <c r="K132" s="156">
        <v>335.62</v>
      </c>
      <c r="L132" s="75"/>
    </row>
    <row r="133" spans="1:12" x14ac:dyDescent="0.25">
      <c r="A133" s="87">
        <v>123</v>
      </c>
      <c r="B133" s="137" t="s">
        <v>28</v>
      </c>
      <c r="C133" s="138" t="s">
        <v>421</v>
      </c>
      <c r="D133" s="137" t="s">
        <v>28</v>
      </c>
      <c r="E133" s="139">
        <v>450024</v>
      </c>
      <c r="F133" s="88" t="s">
        <v>3085</v>
      </c>
      <c r="G133" s="89" t="s">
        <v>188</v>
      </c>
      <c r="H133" s="140">
        <v>860</v>
      </c>
      <c r="I133" s="154">
        <f t="shared" si="2"/>
        <v>-3.0000000000000079E-2</v>
      </c>
      <c r="J133" s="155">
        <f t="shared" si="3"/>
        <v>25.800000000000068</v>
      </c>
      <c r="K133" s="156">
        <v>834.19999999999993</v>
      </c>
      <c r="L133" s="75"/>
    </row>
    <row r="134" spans="1:12" x14ac:dyDescent="0.25">
      <c r="A134" s="87">
        <v>124</v>
      </c>
      <c r="B134" s="137" t="s">
        <v>28</v>
      </c>
      <c r="C134" s="138" t="s">
        <v>422</v>
      </c>
      <c r="D134" s="137" t="s">
        <v>28</v>
      </c>
      <c r="E134" s="139">
        <v>450056</v>
      </c>
      <c r="F134" s="88" t="s">
        <v>423</v>
      </c>
      <c r="G134" s="89" t="s">
        <v>188</v>
      </c>
      <c r="H134" s="140">
        <v>177</v>
      </c>
      <c r="I134" s="154">
        <f t="shared" si="2"/>
        <v>-3.0000000000000013E-2</v>
      </c>
      <c r="J134" s="155">
        <f t="shared" si="3"/>
        <v>5.3100000000000023</v>
      </c>
      <c r="K134" s="156">
        <v>171.69</v>
      </c>
      <c r="L134" s="75"/>
    </row>
    <row r="135" spans="1:12" x14ac:dyDescent="0.25">
      <c r="A135" s="87">
        <v>125</v>
      </c>
      <c r="B135" s="137" t="s">
        <v>28</v>
      </c>
      <c r="C135" s="138" t="s">
        <v>424</v>
      </c>
      <c r="D135" s="137" t="s">
        <v>28</v>
      </c>
      <c r="E135" s="139">
        <v>450059</v>
      </c>
      <c r="F135" s="88" t="s">
        <v>425</v>
      </c>
      <c r="G135" s="89" t="s">
        <v>188</v>
      </c>
      <c r="H135" s="140">
        <v>297</v>
      </c>
      <c r="I135" s="154">
        <f t="shared" si="2"/>
        <v>-3.0000000000000086E-2</v>
      </c>
      <c r="J135" s="155">
        <f t="shared" si="3"/>
        <v>8.910000000000025</v>
      </c>
      <c r="K135" s="156">
        <v>288.08999999999997</v>
      </c>
      <c r="L135" s="75"/>
    </row>
    <row r="136" spans="1:12" x14ac:dyDescent="0.25">
      <c r="A136" s="87">
        <v>126</v>
      </c>
      <c r="B136" s="137" t="s">
        <v>28</v>
      </c>
      <c r="C136" s="138" t="s">
        <v>426</v>
      </c>
      <c r="D136" s="137" t="s">
        <v>28</v>
      </c>
      <c r="E136" s="139">
        <v>450062</v>
      </c>
      <c r="F136" s="88" t="s">
        <v>425</v>
      </c>
      <c r="G136" s="89" t="s">
        <v>188</v>
      </c>
      <c r="H136" s="140">
        <v>464</v>
      </c>
      <c r="I136" s="154">
        <f t="shared" si="2"/>
        <v>-3.0000000000000034E-2</v>
      </c>
      <c r="J136" s="155">
        <f t="shared" si="3"/>
        <v>13.920000000000016</v>
      </c>
      <c r="K136" s="156">
        <v>450.08</v>
      </c>
      <c r="L136" s="75"/>
    </row>
    <row r="137" spans="1:12" x14ac:dyDescent="0.25">
      <c r="A137" s="87">
        <v>127</v>
      </c>
      <c r="B137" s="137" t="s">
        <v>28</v>
      </c>
      <c r="C137" s="138" t="s">
        <v>427</v>
      </c>
      <c r="D137" s="137" t="s">
        <v>28</v>
      </c>
      <c r="E137" s="139">
        <v>603796</v>
      </c>
      <c r="F137" s="88" t="s">
        <v>428</v>
      </c>
      <c r="G137" s="89" t="s">
        <v>188</v>
      </c>
      <c r="H137" s="140">
        <v>14.92</v>
      </c>
      <c r="I137" s="154">
        <f t="shared" si="2"/>
        <v>-2.9999999999999971E-2</v>
      </c>
      <c r="J137" s="155">
        <f t="shared" si="3"/>
        <v>0.44759999999999955</v>
      </c>
      <c r="K137" s="156">
        <v>14.4724</v>
      </c>
      <c r="L137" s="75"/>
    </row>
    <row r="138" spans="1:12" x14ac:dyDescent="0.25">
      <c r="A138" s="87">
        <v>128</v>
      </c>
      <c r="B138" s="137" t="s">
        <v>28</v>
      </c>
      <c r="C138" s="138" t="s">
        <v>429</v>
      </c>
      <c r="D138" s="137" t="s">
        <v>28</v>
      </c>
      <c r="E138" s="139">
        <v>4303441</v>
      </c>
      <c r="F138" s="88" t="s">
        <v>430</v>
      </c>
      <c r="G138" s="89" t="s">
        <v>188</v>
      </c>
      <c r="H138" s="140">
        <v>558</v>
      </c>
      <c r="I138" s="154">
        <f t="shared" si="2"/>
        <v>-3.0000000000000016E-2</v>
      </c>
      <c r="J138" s="155">
        <f t="shared" si="3"/>
        <v>16.740000000000009</v>
      </c>
      <c r="K138" s="156">
        <v>541.26</v>
      </c>
      <c r="L138" s="75"/>
    </row>
    <row r="139" spans="1:12" x14ac:dyDescent="0.25">
      <c r="A139" s="87">
        <v>129</v>
      </c>
      <c r="B139" s="137" t="s">
        <v>28</v>
      </c>
      <c r="C139" s="138" t="s">
        <v>431</v>
      </c>
      <c r="D139" s="137" t="s">
        <v>28</v>
      </c>
      <c r="E139" s="139">
        <v>4303442</v>
      </c>
      <c r="F139" s="88" t="s">
        <v>432</v>
      </c>
      <c r="G139" s="89" t="s">
        <v>188</v>
      </c>
      <c r="H139" s="140">
        <v>986</v>
      </c>
      <c r="I139" s="154">
        <f t="shared" si="2"/>
        <v>-3.0000000000000041E-2</v>
      </c>
      <c r="J139" s="155">
        <f t="shared" si="3"/>
        <v>29.580000000000041</v>
      </c>
      <c r="K139" s="156">
        <v>956.42</v>
      </c>
      <c r="L139" s="75"/>
    </row>
    <row r="140" spans="1:12" x14ac:dyDescent="0.25">
      <c r="A140" s="87">
        <v>130</v>
      </c>
      <c r="B140" s="137" t="s">
        <v>28</v>
      </c>
      <c r="C140" s="138" t="s">
        <v>433</v>
      </c>
      <c r="D140" s="137" t="s">
        <v>28</v>
      </c>
      <c r="E140" s="139">
        <v>4303443</v>
      </c>
      <c r="F140" s="88" t="s">
        <v>434</v>
      </c>
      <c r="G140" s="89" t="s">
        <v>188</v>
      </c>
      <c r="H140" s="140">
        <v>6440</v>
      </c>
      <c r="I140" s="154">
        <f t="shared" ref="I140:I203" si="4">(K140-H140)/H140</f>
        <v>-2.9999999999999971E-2</v>
      </c>
      <c r="J140" s="155">
        <f t="shared" ref="J140:J203" si="5">H140-K140</f>
        <v>193.19999999999982</v>
      </c>
      <c r="K140" s="156">
        <v>6246.8</v>
      </c>
      <c r="L140" s="75"/>
    </row>
    <row r="141" spans="1:12" x14ac:dyDescent="0.25">
      <c r="A141" s="87">
        <v>131</v>
      </c>
      <c r="B141" s="137" t="s">
        <v>28</v>
      </c>
      <c r="C141" s="138" t="s">
        <v>435</v>
      </c>
      <c r="D141" s="137" t="s">
        <v>28</v>
      </c>
      <c r="E141" s="139">
        <v>4304134</v>
      </c>
      <c r="F141" s="88" t="s">
        <v>436</v>
      </c>
      <c r="G141" s="89" t="s">
        <v>188</v>
      </c>
      <c r="H141" s="140">
        <v>7750</v>
      </c>
      <c r="I141" s="154">
        <f t="shared" si="4"/>
        <v>-0.03</v>
      </c>
      <c r="J141" s="155">
        <f t="shared" si="5"/>
        <v>232.5</v>
      </c>
      <c r="K141" s="156">
        <v>7517.5</v>
      </c>
      <c r="L141" s="75"/>
    </row>
    <row r="142" spans="1:12" x14ac:dyDescent="0.25">
      <c r="A142" s="87">
        <v>132</v>
      </c>
      <c r="B142" s="137" t="s">
        <v>28</v>
      </c>
      <c r="C142" s="138" t="s">
        <v>437</v>
      </c>
      <c r="D142" s="137" t="s">
        <v>28</v>
      </c>
      <c r="E142" s="139">
        <v>4304437</v>
      </c>
      <c r="F142" s="88" t="s">
        <v>438</v>
      </c>
      <c r="G142" s="89" t="s">
        <v>188</v>
      </c>
      <c r="H142" s="140">
        <v>712</v>
      </c>
      <c r="I142" s="154">
        <f t="shared" si="4"/>
        <v>-3.000000000000002E-2</v>
      </c>
      <c r="J142" s="155">
        <f t="shared" si="5"/>
        <v>21.360000000000014</v>
      </c>
      <c r="K142" s="156">
        <v>690.64</v>
      </c>
      <c r="L142" s="75"/>
    </row>
    <row r="143" spans="1:12" x14ac:dyDescent="0.25">
      <c r="A143" s="87">
        <v>133</v>
      </c>
      <c r="B143" s="137" t="s">
        <v>28</v>
      </c>
      <c r="C143" s="138" t="s">
        <v>439</v>
      </c>
      <c r="D143" s="137" t="s">
        <v>28</v>
      </c>
      <c r="E143" s="139">
        <v>4304470</v>
      </c>
      <c r="F143" s="88" t="s">
        <v>440</v>
      </c>
      <c r="G143" s="89" t="s">
        <v>188</v>
      </c>
      <c r="H143" s="140">
        <v>320</v>
      </c>
      <c r="I143" s="154">
        <f t="shared" si="4"/>
        <v>-3.0000000000000072E-2</v>
      </c>
      <c r="J143" s="155">
        <f t="shared" si="5"/>
        <v>9.6000000000000227</v>
      </c>
      <c r="K143" s="156">
        <v>310.39999999999998</v>
      </c>
      <c r="L143" s="75"/>
    </row>
    <row r="144" spans="1:12" x14ac:dyDescent="0.25">
      <c r="A144" s="87">
        <v>134</v>
      </c>
      <c r="B144" s="137" t="s">
        <v>28</v>
      </c>
      <c r="C144" s="138" t="s">
        <v>441</v>
      </c>
      <c r="D144" s="137" t="s">
        <v>28</v>
      </c>
      <c r="E144" s="139">
        <v>4304471</v>
      </c>
      <c r="F144" s="88" t="s">
        <v>440</v>
      </c>
      <c r="G144" s="89" t="s">
        <v>188</v>
      </c>
      <c r="H144" s="140">
        <v>166</v>
      </c>
      <c r="I144" s="154">
        <f t="shared" si="4"/>
        <v>-3.000000000000011E-2</v>
      </c>
      <c r="J144" s="155">
        <f t="shared" si="5"/>
        <v>4.9800000000000182</v>
      </c>
      <c r="K144" s="156">
        <v>161.01999999999998</v>
      </c>
      <c r="L144" s="75"/>
    </row>
    <row r="145" spans="1:12" x14ac:dyDescent="0.25">
      <c r="A145" s="87">
        <v>135</v>
      </c>
      <c r="B145" s="137" t="s">
        <v>28</v>
      </c>
      <c r="C145" s="138" t="s">
        <v>442</v>
      </c>
      <c r="D145" s="137" t="s">
        <v>28</v>
      </c>
      <c r="E145" s="139">
        <v>4304970</v>
      </c>
      <c r="F145" s="88" t="s">
        <v>3086</v>
      </c>
      <c r="G145" s="89" t="s">
        <v>188</v>
      </c>
      <c r="H145" s="140">
        <v>47.92</v>
      </c>
      <c r="I145" s="154">
        <f t="shared" si="4"/>
        <v>-3.0000000000000068E-2</v>
      </c>
      <c r="J145" s="155">
        <f t="shared" si="5"/>
        <v>1.4376000000000033</v>
      </c>
      <c r="K145" s="156">
        <v>46.482399999999998</v>
      </c>
      <c r="L145" s="75"/>
    </row>
    <row r="146" spans="1:12" x14ac:dyDescent="0.25">
      <c r="A146" s="87">
        <v>136</v>
      </c>
      <c r="B146" s="137" t="s">
        <v>28</v>
      </c>
      <c r="C146" s="138" t="s">
        <v>444</v>
      </c>
      <c r="D146" s="137" t="s">
        <v>28</v>
      </c>
      <c r="E146" s="139">
        <v>4304971</v>
      </c>
      <c r="F146" s="88" t="s">
        <v>443</v>
      </c>
      <c r="G146" s="89" t="s">
        <v>188</v>
      </c>
      <c r="H146" s="140">
        <v>74.5</v>
      </c>
      <c r="I146" s="154">
        <f t="shared" si="4"/>
        <v>-2.9999999999999992E-2</v>
      </c>
      <c r="J146" s="155">
        <f t="shared" si="5"/>
        <v>2.2349999999999994</v>
      </c>
      <c r="K146" s="156">
        <v>72.265000000000001</v>
      </c>
      <c r="L146" s="75"/>
    </row>
    <row r="147" spans="1:12" x14ac:dyDescent="0.25">
      <c r="A147" s="87">
        <v>137</v>
      </c>
      <c r="B147" s="137" t="s">
        <v>28</v>
      </c>
      <c r="C147" s="138" t="s">
        <v>445</v>
      </c>
      <c r="D147" s="137" t="s">
        <v>28</v>
      </c>
      <c r="E147" s="139">
        <v>4304972</v>
      </c>
      <c r="F147" s="88" t="s">
        <v>443</v>
      </c>
      <c r="G147" s="89" t="s">
        <v>188</v>
      </c>
      <c r="H147" s="140">
        <v>143</v>
      </c>
      <c r="I147" s="154">
        <f t="shared" si="4"/>
        <v>-2.9999999999999943E-2</v>
      </c>
      <c r="J147" s="155">
        <f t="shared" si="5"/>
        <v>4.289999999999992</v>
      </c>
      <c r="K147" s="156">
        <v>138.71</v>
      </c>
      <c r="L147" s="75"/>
    </row>
    <row r="148" spans="1:12" x14ac:dyDescent="0.25">
      <c r="A148" s="87">
        <v>138</v>
      </c>
      <c r="B148" s="137" t="s">
        <v>28</v>
      </c>
      <c r="C148" s="138" t="s">
        <v>446</v>
      </c>
      <c r="D148" s="137" t="s">
        <v>28</v>
      </c>
      <c r="E148" s="139">
        <v>4304973</v>
      </c>
      <c r="F148" s="88" t="s">
        <v>447</v>
      </c>
      <c r="G148" s="89" t="s">
        <v>188</v>
      </c>
      <c r="H148" s="140">
        <v>173</v>
      </c>
      <c r="I148" s="154">
        <f t="shared" si="4"/>
        <v>-2.9999999999999988E-2</v>
      </c>
      <c r="J148" s="155">
        <f t="shared" si="5"/>
        <v>5.1899999999999977</v>
      </c>
      <c r="K148" s="156">
        <v>167.81</v>
      </c>
      <c r="L148" s="75"/>
    </row>
    <row r="149" spans="1:12" x14ac:dyDescent="0.25">
      <c r="A149" s="87">
        <v>139</v>
      </c>
      <c r="B149" s="137" t="s">
        <v>28</v>
      </c>
      <c r="C149" s="138" t="s">
        <v>448</v>
      </c>
      <c r="D149" s="137" t="s">
        <v>28</v>
      </c>
      <c r="E149" s="139">
        <v>4304974</v>
      </c>
      <c r="F149" s="88" t="s">
        <v>447</v>
      </c>
      <c r="G149" s="89" t="s">
        <v>188</v>
      </c>
      <c r="H149" s="140">
        <v>297</v>
      </c>
      <c r="I149" s="154">
        <f t="shared" si="4"/>
        <v>-3.0000000000000086E-2</v>
      </c>
      <c r="J149" s="155">
        <f t="shared" si="5"/>
        <v>8.910000000000025</v>
      </c>
      <c r="K149" s="156">
        <v>288.08999999999997</v>
      </c>
      <c r="L149" s="75"/>
    </row>
    <row r="150" spans="1:12" x14ac:dyDescent="0.25">
      <c r="A150" s="87">
        <v>140</v>
      </c>
      <c r="B150" s="137" t="s">
        <v>28</v>
      </c>
      <c r="C150" s="138" t="s">
        <v>449</v>
      </c>
      <c r="D150" s="137" t="s">
        <v>28</v>
      </c>
      <c r="E150" s="139">
        <v>4304975</v>
      </c>
      <c r="F150" s="88" t="s">
        <v>423</v>
      </c>
      <c r="G150" s="89" t="s">
        <v>188</v>
      </c>
      <c r="H150" s="140">
        <v>450</v>
      </c>
      <c r="I150" s="154">
        <f t="shared" si="4"/>
        <v>-0.03</v>
      </c>
      <c r="J150" s="155">
        <f t="shared" si="5"/>
        <v>13.5</v>
      </c>
      <c r="K150" s="156">
        <v>436.5</v>
      </c>
      <c r="L150" s="75"/>
    </row>
    <row r="151" spans="1:12" x14ac:dyDescent="0.25">
      <c r="A151" s="87">
        <v>141</v>
      </c>
      <c r="B151" s="137" t="s">
        <v>28</v>
      </c>
      <c r="C151" s="138" t="s">
        <v>450</v>
      </c>
      <c r="D151" s="137" t="s">
        <v>28</v>
      </c>
      <c r="E151" s="139">
        <v>4304976</v>
      </c>
      <c r="F151" s="88" t="s">
        <v>451</v>
      </c>
      <c r="G151" s="89" t="s">
        <v>188</v>
      </c>
      <c r="H151" s="140">
        <v>185</v>
      </c>
      <c r="I151" s="154">
        <f t="shared" si="4"/>
        <v>-3.0000000000000061E-2</v>
      </c>
      <c r="J151" s="155">
        <f t="shared" si="5"/>
        <v>5.5500000000000114</v>
      </c>
      <c r="K151" s="156">
        <v>179.45</v>
      </c>
      <c r="L151" s="75"/>
    </row>
    <row r="152" spans="1:12" x14ac:dyDescent="0.25">
      <c r="A152" s="87">
        <v>142</v>
      </c>
      <c r="B152" s="137" t="s">
        <v>28</v>
      </c>
      <c r="C152" s="138" t="s">
        <v>452</v>
      </c>
      <c r="D152" s="137" t="s">
        <v>28</v>
      </c>
      <c r="E152" s="139">
        <v>4304977</v>
      </c>
      <c r="F152" s="88" t="s">
        <v>451</v>
      </c>
      <c r="G152" s="89" t="s">
        <v>188</v>
      </c>
      <c r="H152" s="140">
        <v>313</v>
      </c>
      <c r="I152" s="154">
        <f t="shared" si="4"/>
        <v>-2.9999999999999957E-2</v>
      </c>
      <c r="J152" s="155">
        <f t="shared" si="5"/>
        <v>9.3899999999999864</v>
      </c>
      <c r="K152" s="156">
        <v>303.61</v>
      </c>
      <c r="L152" s="75"/>
    </row>
    <row r="153" spans="1:12" x14ac:dyDescent="0.25">
      <c r="A153" s="87">
        <v>143</v>
      </c>
      <c r="B153" s="137" t="s">
        <v>28</v>
      </c>
      <c r="C153" s="138" t="s">
        <v>453</v>
      </c>
      <c r="D153" s="137" t="s">
        <v>28</v>
      </c>
      <c r="E153" s="139">
        <v>4304978</v>
      </c>
      <c r="F153" s="88" t="s">
        <v>451</v>
      </c>
      <c r="G153" s="89" t="s">
        <v>188</v>
      </c>
      <c r="H153" s="140">
        <v>477</v>
      </c>
      <c r="I153" s="154">
        <f t="shared" si="4"/>
        <v>-3.0000000000000006E-2</v>
      </c>
      <c r="J153" s="155">
        <f t="shared" si="5"/>
        <v>14.310000000000002</v>
      </c>
      <c r="K153" s="156">
        <v>462.69</v>
      </c>
      <c r="L153" s="75"/>
    </row>
    <row r="154" spans="1:12" x14ac:dyDescent="0.25">
      <c r="A154" s="87">
        <v>144</v>
      </c>
      <c r="B154" s="137" t="s">
        <v>28</v>
      </c>
      <c r="C154" s="138" t="s">
        <v>454</v>
      </c>
      <c r="D154" s="137" t="s">
        <v>28</v>
      </c>
      <c r="E154" s="139">
        <v>4304979</v>
      </c>
      <c r="F154" s="88" t="s">
        <v>425</v>
      </c>
      <c r="G154" s="89" t="s">
        <v>188</v>
      </c>
      <c r="H154" s="140">
        <v>192</v>
      </c>
      <c r="I154" s="154">
        <f t="shared" si="4"/>
        <v>-2.9999999999999954E-2</v>
      </c>
      <c r="J154" s="155">
        <f t="shared" si="5"/>
        <v>5.7599999999999909</v>
      </c>
      <c r="K154" s="156">
        <v>186.24</v>
      </c>
      <c r="L154" s="75"/>
    </row>
    <row r="155" spans="1:12" x14ac:dyDescent="0.25">
      <c r="A155" s="87">
        <v>145</v>
      </c>
      <c r="B155" s="137" t="s">
        <v>28</v>
      </c>
      <c r="C155" s="138" t="s">
        <v>455</v>
      </c>
      <c r="D155" s="137" t="s">
        <v>28</v>
      </c>
      <c r="E155" s="139">
        <v>4304981</v>
      </c>
      <c r="F155" s="88" t="s">
        <v>425</v>
      </c>
      <c r="G155" s="89" t="s">
        <v>188</v>
      </c>
      <c r="H155" s="140">
        <v>325</v>
      </c>
      <c r="I155" s="154">
        <f t="shared" si="4"/>
        <v>-0.03</v>
      </c>
      <c r="J155" s="155">
        <f t="shared" si="5"/>
        <v>9.75</v>
      </c>
      <c r="K155" s="156">
        <v>315.25</v>
      </c>
      <c r="L155" s="75"/>
    </row>
    <row r="156" spans="1:12" x14ac:dyDescent="0.25">
      <c r="A156" s="87">
        <v>146</v>
      </c>
      <c r="B156" s="137" t="s">
        <v>28</v>
      </c>
      <c r="C156" s="138" t="s">
        <v>456</v>
      </c>
      <c r="D156" s="137" t="s">
        <v>28</v>
      </c>
      <c r="E156" s="139">
        <v>4304982</v>
      </c>
      <c r="F156" s="88" t="s">
        <v>425</v>
      </c>
      <c r="G156" s="89" t="s">
        <v>188</v>
      </c>
      <c r="H156" s="140">
        <v>494</v>
      </c>
      <c r="I156" s="154">
        <f t="shared" si="4"/>
        <v>-2.9999999999999985E-2</v>
      </c>
      <c r="J156" s="155">
        <f t="shared" si="5"/>
        <v>14.819999999999993</v>
      </c>
      <c r="K156" s="156">
        <v>479.18</v>
      </c>
      <c r="L156" s="75"/>
    </row>
    <row r="157" spans="1:12" x14ac:dyDescent="0.25">
      <c r="A157" s="87">
        <v>147</v>
      </c>
      <c r="B157" s="137" t="s">
        <v>28</v>
      </c>
      <c r="C157" s="138" t="s">
        <v>457</v>
      </c>
      <c r="D157" s="137" t="s">
        <v>28</v>
      </c>
      <c r="E157" s="139">
        <v>4305051</v>
      </c>
      <c r="F157" s="88" t="s">
        <v>458</v>
      </c>
      <c r="G157" s="89" t="s">
        <v>188</v>
      </c>
      <c r="H157" s="140">
        <v>105</v>
      </c>
      <c r="I157" s="154">
        <f t="shared" si="4"/>
        <v>-3.0000000000000054E-2</v>
      </c>
      <c r="J157" s="155">
        <f t="shared" si="5"/>
        <v>3.1500000000000057</v>
      </c>
      <c r="K157" s="156">
        <v>101.85</v>
      </c>
      <c r="L157" s="75"/>
    </row>
    <row r="158" spans="1:12" x14ac:dyDescent="0.25">
      <c r="A158" s="87">
        <v>148</v>
      </c>
      <c r="B158" s="137" t="s">
        <v>28</v>
      </c>
      <c r="C158" s="138" t="s">
        <v>459</v>
      </c>
      <c r="D158" s="137" t="s">
        <v>28</v>
      </c>
      <c r="E158" s="139">
        <v>4305547</v>
      </c>
      <c r="F158" s="88" t="s">
        <v>460</v>
      </c>
      <c r="G158" s="89" t="s">
        <v>188</v>
      </c>
      <c r="H158" s="140">
        <v>214</v>
      </c>
      <c r="I158" s="154">
        <f t="shared" si="4"/>
        <v>-3.0000000000000075E-2</v>
      </c>
      <c r="J158" s="155">
        <f t="shared" si="5"/>
        <v>6.4200000000000159</v>
      </c>
      <c r="K158" s="156">
        <v>207.57999999999998</v>
      </c>
      <c r="L158" s="75"/>
    </row>
    <row r="159" spans="1:12" x14ac:dyDescent="0.25">
      <c r="A159" s="87">
        <v>149</v>
      </c>
      <c r="B159" s="137" t="s">
        <v>28</v>
      </c>
      <c r="C159" s="138" t="s">
        <v>461</v>
      </c>
      <c r="D159" s="137" t="s">
        <v>28</v>
      </c>
      <c r="E159" s="139">
        <v>4305603</v>
      </c>
      <c r="F159" s="88" t="s">
        <v>462</v>
      </c>
      <c r="G159" s="89" t="s">
        <v>188</v>
      </c>
      <c r="H159" s="140">
        <v>3620</v>
      </c>
      <c r="I159" s="154">
        <f t="shared" si="4"/>
        <v>-2.9999999999999975E-2</v>
      </c>
      <c r="J159" s="155">
        <f t="shared" si="5"/>
        <v>108.59999999999991</v>
      </c>
      <c r="K159" s="156">
        <v>3511.4</v>
      </c>
      <c r="L159" s="75"/>
    </row>
    <row r="160" spans="1:12" x14ac:dyDescent="0.25">
      <c r="A160" s="87">
        <v>150</v>
      </c>
      <c r="B160" s="137" t="s">
        <v>28</v>
      </c>
      <c r="C160" s="138" t="s">
        <v>463</v>
      </c>
      <c r="D160" s="137" t="s">
        <v>28</v>
      </c>
      <c r="E160" s="139">
        <v>4305605</v>
      </c>
      <c r="F160" s="88" t="s">
        <v>464</v>
      </c>
      <c r="G160" s="89" t="s">
        <v>188</v>
      </c>
      <c r="H160" s="140">
        <v>528</v>
      </c>
      <c r="I160" s="154">
        <f t="shared" si="4"/>
        <v>-3.0000000000000061E-2</v>
      </c>
      <c r="J160" s="155">
        <f t="shared" si="5"/>
        <v>15.840000000000032</v>
      </c>
      <c r="K160" s="156">
        <v>512.16</v>
      </c>
      <c r="L160" s="75"/>
    </row>
    <row r="161" spans="1:12" x14ac:dyDescent="0.25">
      <c r="A161" s="87">
        <v>151</v>
      </c>
      <c r="B161" s="137" t="s">
        <v>28</v>
      </c>
      <c r="C161" s="138" t="s">
        <v>465</v>
      </c>
      <c r="D161" s="137" t="s">
        <v>28</v>
      </c>
      <c r="E161" s="139">
        <v>4305719</v>
      </c>
      <c r="F161" s="88" t="s">
        <v>466</v>
      </c>
      <c r="G161" s="89" t="s">
        <v>188</v>
      </c>
      <c r="H161" s="140">
        <v>6150</v>
      </c>
      <c r="I161" s="154">
        <f t="shared" si="4"/>
        <v>-0.03</v>
      </c>
      <c r="J161" s="155">
        <f t="shared" si="5"/>
        <v>184.5</v>
      </c>
      <c r="K161" s="156">
        <v>5965.5</v>
      </c>
      <c r="L161" s="75"/>
    </row>
    <row r="162" spans="1:12" x14ac:dyDescent="0.25">
      <c r="A162" s="87">
        <v>152</v>
      </c>
      <c r="B162" s="137" t="s">
        <v>28</v>
      </c>
      <c r="C162" s="138" t="s">
        <v>467</v>
      </c>
      <c r="D162" s="137" t="s">
        <v>28</v>
      </c>
      <c r="E162" s="139">
        <v>4305822</v>
      </c>
      <c r="F162" s="88" t="s">
        <v>468</v>
      </c>
      <c r="G162" s="89" t="s">
        <v>188</v>
      </c>
      <c r="H162" s="140">
        <v>830</v>
      </c>
      <c r="I162" s="154">
        <f t="shared" si="4"/>
        <v>-2.9999999999999971E-2</v>
      </c>
      <c r="J162" s="155">
        <f t="shared" si="5"/>
        <v>24.899999999999977</v>
      </c>
      <c r="K162" s="156">
        <v>805.1</v>
      </c>
      <c r="L162" s="75"/>
    </row>
    <row r="163" spans="1:12" x14ac:dyDescent="0.25">
      <c r="A163" s="87">
        <v>153</v>
      </c>
      <c r="B163" s="137" t="s">
        <v>28</v>
      </c>
      <c r="C163" s="138" t="s">
        <v>469</v>
      </c>
      <c r="D163" s="137" t="s">
        <v>28</v>
      </c>
      <c r="E163" s="139">
        <v>4305890</v>
      </c>
      <c r="F163" s="88" t="s">
        <v>470</v>
      </c>
      <c r="G163" s="89" t="s">
        <v>188</v>
      </c>
      <c r="H163" s="140">
        <v>310</v>
      </c>
      <c r="I163" s="154">
        <f t="shared" si="4"/>
        <v>-3.0000000000000037E-2</v>
      </c>
      <c r="J163" s="155">
        <f t="shared" si="5"/>
        <v>9.3000000000000114</v>
      </c>
      <c r="K163" s="156">
        <v>300.7</v>
      </c>
      <c r="L163" s="75"/>
    </row>
    <row r="164" spans="1:12" x14ac:dyDescent="0.25">
      <c r="A164" s="87">
        <v>154</v>
      </c>
      <c r="B164" s="137" t="s">
        <v>28</v>
      </c>
      <c r="C164" s="138" t="s">
        <v>471</v>
      </c>
      <c r="D164" s="137" t="s">
        <v>28</v>
      </c>
      <c r="E164" s="139">
        <v>4305891</v>
      </c>
      <c r="F164" s="88" t="s">
        <v>472</v>
      </c>
      <c r="G164" s="89" t="s">
        <v>188</v>
      </c>
      <c r="H164" s="140">
        <v>295</v>
      </c>
      <c r="I164" s="154">
        <f t="shared" si="4"/>
        <v>-3.0000000000000079E-2</v>
      </c>
      <c r="J164" s="155">
        <f t="shared" si="5"/>
        <v>8.8500000000000227</v>
      </c>
      <c r="K164" s="156">
        <v>286.14999999999998</v>
      </c>
      <c r="L164" s="75"/>
    </row>
    <row r="165" spans="1:12" x14ac:dyDescent="0.25">
      <c r="A165" s="87">
        <v>155</v>
      </c>
      <c r="B165" s="137" t="s">
        <v>28</v>
      </c>
      <c r="C165" s="138" t="s">
        <v>473</v>
      </c>
      <c r="D165" s="137" t="s">
        <v>28</v>
      </c>
      <c r="E165" s="139">
        <v>4305893</v>
      </c>
      <c r="F165" s="88" t="s">
        <v>474</v>
      </c>
      <c r="G165" s="89" t="s">
        <v>188</v>
      </c>
      <c r="H165" s="140">
        <v>245</v>
      </c>
      <c r="I165" s="154">
        <f t="shared" si="4"/>
        <v>-2.9999999999999978E-2</v>
      </c>
      <c r="J165" s="155">
        <f t="shared" si="5"/>
        <v>7.3499999999999943</v>
      </c>
      <c r="K165" s="156">
        <v>237.65</v>
      </c>
      <c r="L165" s="75"/>
    </row>
    <row r="166" spans="1:12" x14ac:dyDescent="0.25">
      <c r="A166" s="87">
        <v>156</v>
      </c>
      <c r="B166" s="137" t="s">
        <v>28</v>
      </c>
      <c r="C166" s="138" t="s">
        <v>475</v>
      </c>
      <c r="D166" s="137" t="s">
        <v>28</v>
      </c>
      <c r="E166" s="139">
        <v>4305895</v>
      </c>
      <c r="F166" s="88" t="s">
        <v>3087</v>
      </c>
      <c r="G166" s="89" t="s">
        <v>188</v>
      </c>
      <c r="H166" s="140">
        <v>179</v>
      </c>
      <c r="I166" s="154">
        <f t="shared" si="4"/>
        <v>-3.0000000000000027E-2</v>
      </c>
      <c r="J166" s="155">
        <f t="shared" si="5"/>
        <v>5.3700000000000045</v>
      </c>
      <c r="K166" s="156">
        <v>173.63</v>
      </c>
      <c r="L166" s="75"/>
    </row>
    <row r="167" spans="1:12" x14ac:dyDescent="0.25">
      <c r="A167" s="87">
        <v>157</v>
      </c>
      <c r="B167" s="137" t="s">
        <v>28</v>
      </c>
      <c r="C167" s="138" t="s">
        <v>476</v>
      </c>
      <c r="D167" s="137" t="s">
        <v>28</v>
      </c>
      <c r="E167" s="139">
        <v>4305932</v>
      </c>
      <c r="F167" s="88" t="s">
        <v>477</v>
      </c>
      <c r="G167" s="89" t="s">
        <v>188</v>
      </c>
      <c r="H167" s="140">
        <v>63.5</v>
      </c>
      <c r="I167" s="154">
        <f t="shared" si="4"/>
        <v>-3.0000000000000016E-2</v>
      </c>
      <c r="J167" s="155">
        <f t="shared" si="5"/>
        <v>1.9050000000000011</v>
      </c>
      <c r="K167" s="156">
        <v>61.594999999999999</v>
      </c>
      <c r="L167" s="75"/>
    </row>
    <row r="168" spans="1:12" x14ac:dyDescent="0.25">
      <c r="A168" s="87">
        <v>158</v>
      </c>
      <c r="B168" s="137" t="s">
        <v>28</v>
      </c>
      <c r="C168" s="138" t="s">
        <v>478</v>
      </c>
      <c r="D168" s="137" t="s">
        <v>28</v>
      </c>
      <c r="E168" s="139">
        <v>4305936</v>
      </c>
      <c r="F168" s="88" t="s">
        <v>479</v>
      </c>
      <c r="G168" s="89" t="s">
        <v>188</v>
      </c>
      <c r="H168" s="140">
        <v>364</v>
      </c>
      <c r="I168" s="154">
        <f t="shared" si="4"/>
        <v>-3.0000000000000044E-2</v>
      </c>
      <c r="J168" s="155">
        <f t="shared" si="5"/>
        <v>10.920000000000016</v>
      </c>
      <c r="K168" s="156">
        <v>353.08</v>
      </c>
      <c r="L168" s="75"/>
    </row>
    <row r="169" spans="1:12" x14ac:dyDescent="0.25">
      <c r="A169" s="87">
        <v>159</v>
      </c>
      <c r="B169" s="137" t="s">
        <v>28</v>
      </c>
      <c r="C169" s="138" t="s">
        <v>480</v>
      </c>
      <c r="D169" s="137" t="s">
        <v>28</v>
      </c>
      <c r="E169" s="139">
        <v>4306311</v>
      </c>
      <c r="F169" s="88" t="s">
        <v>481</v>
      </c>
      <c r="G169" s="89" t="s">
        <v>188</v>
      </c>
      <c r="H169" s="140">
        <v>194</v>
      </c>
      <c r="I169" s="154">
        <f t="shared" si="4"/>
        <v>-2.9999999999999964E-2</v>
      </c>
      <c r="J169" s="155">
        <f t="shared" si="5"/>
        <v>5.8199999999999932</v>
      </c>
      <c r="K169" s="156">
        <v>188.18</v>
      </c>
      <c r="L169" s="75"/>
    </row>
    <row r="170" spans="1:12" x14ac:dyDescent="0.25">
      <c r="A170" s="87">
        <v>160</v>
      </c>
      <c r="B170" s="137" t="s">
        <v>28</v>
      </c>
      <c r="C170" s="138" t="s">
        <v>482</v>
      </c>
      <c r="D170" s="137" t="s">
        <v>28</v>
      </c>
      <c r="E170" s="139">
        <v>4306737</v>
      </c>
      <c r="F170" s="88" t="s">
        <v>483</v>
      </c>
      <c r="G170" s="89" t="s">
        <v>188</v>
      </c>
      <c r="H170" s="140">
        <v>175</v>
      </c>
      <c r="I170" s="154">
        <f t="shared" si="4"/>
        <v>-0.03</v>
      </c>
      <c r="J170" s="155">
        <f t="shared" si="5"/>
        <v>5.25</v>
      </c>
      <c r="K170" s="156">
        <v>169.75</v>
      </c>
      <c r="L170" s="75"/>
    </row>
    <row r="171" spans="1:12" x14ac:dyDescent="0.25">
      <c r="A171" s="87">
        <v>161</v>
      </c>
      <c r="B171" s="137" t="s">
        <v>28</v>
      </c>
      <c r="C171" s="138" t="s">
        <v>484</v>
      </c>
      <c r="D171" s="137" t="s">
        <v>28</v>
      </c>
      <c r="E171" s="139">
        <v>4306898</v>
      </c>
      <c r="F171" s="88" t="s">
        <v>485</v>
      </c>
      <c r="G171" s="89" t="s">
        <v>188</v>
      </c>
      <c r="H171" s="140">
        <v>127</v>
      </c>
      <c r="I171" s="154">
        <f t="shared" si="4"/>
        <v>-3.0000000000000016E-2</v>
      </c>
      <c r="J171" s="155">
        <f t="shared" si="5"/>
        <v>3.8100000000000023</v>
      </c>
      <c r="K171" s="156">
        <v>123.19</v>
      </c>
      <c r="L171" s="75"/>
    </row>
    <row r="172" spans="1:12" x14ac:dyDescent="0.25">
      <c r="A172" s="87">
        <v>162</v>
      </c>
      <c r="B172" s="137" t="s">
        <v>28</v>
      </c>
      <c r="C172" s="138" t="s">
        <v>486</v>
      </c>
      <c r="D172" s="137" t="s">
        <v>28</v>
      </c>
      <c r="E172" s="139">
        <v>4307175</v>
      </c>
      <c r="F172" s="88" t="s">
        <v>487</v>
      </c>
      <c r="G172" s="89" t="s">
        <v>188</v>
      </c>
      <c r="H172" s="140">
        <v>1710</v>
      </c>
      <c r="I172" s="154">
        <f t="shared" si="4"/>
        <v>-2.9999999999999975E-2</v>
      </c>
      <c r="J172" s="155">
        <f t="shared" si="5"/>
        <v>51.299999999999955</v>
      </c>
      <c r="K172" s="156">
        <v>1658.7</v>
      </c>
      <c r="L172" s="75"/>
    </row>
    <row r="173" spans="1:12" x14ac:dyDescent="0.25">
      <c r="A173" s="87">
        <v>163</v>
      </c>
      <c r="B173" s="137" t="s">
        <v>28</v>
      </c>
      <c r="C173" s="138" t="s">
        <v>488</v>
      </c>
      <c r="D173" s="137" t="s">
        <v>28</v>
      </c>
      <c r="E173" s="139">
        <v>4307176</v>
      </c>
      <c r="F173" s="88" t="s">
        <v>489</v>
      </c>
      <c r="G173" s="89" t="s">
        <v>188</v>
      </c>
      <c r="H173" s="140">
        <v>1620</v>
      </c>
      <c r="I173" s="154">
        <f t="shared" si="4"/>
        <v>-3.0000000000000086E-2</v>
      </c>
      <c r="J173" s="155">
        <f t="shared" si="5"/>
        <v>48.600000000000136</v>
      </c>
      <c r="K173" s="156">
        <v>1571.3999999999999</v>
      </c>
      <c r="L173" s="75"/>
    </row>
    <row r="174" spans="1:12" x14ac:dyDescent="0.25">
      <c r="A174" s="87">
        <v>164</v>
      </c>
      <c r="B174" s="137" t="s">
        <v>28</v>
      </c>
      <c r="C174" s="138" t="s">
        <v>490</v>
      </c>
      <c r="D174" s="137" t="s">
        <v>28</v>
      </c>
      <c r="E174" s="139">
        <v>4307281</v>
      </c>
      <c r="F174" s="88" t="s">
        <v>491</v>
      </c>
      <c r="G174" s="89" t="s">
        <v>188</v>
      </c>
      <c r="H174" s="140">
        <v>102</v>
      </c>
      <c r="I174" s="154">
        <f t="shared" si="4"/>
        <v>-3.0000000000000023E-2</v>
      </c>
      <c r="J174" s="155">
        <f t="shared" si="5"/>
        <v>3.0600000000000023</v>
      </c>
      <c r="K174" s="156">
        <v>98.94</v>
      </c>
      <c r="L174" s="75"/>
    </row>
    <row r="175" spans="1:12" x14ac:dyDescent="0.25">
      <c r="A175" s="87">
        <v>165</v>
      </c>
      <c r="B175" s="137" t="s">
        <v>28</v>
      </c>
      <c r="C175" s="138" t="s">
        <v>492</v>
      </c>
      <c r="D175" s="137" t="s">
        <v>28</v>
      </c>
      <c r="E175" s="139">
        <v>4307480</v>
      </c>
      <c r="F175" s="88" t="s">
        <v>493</v>
      </c>
      <c r="G175" s="89" t="s">
        <v>188</v>
      </c>
      <c r="H175" s="140">
        <v>2040</v>
      </c>
      <c r="I175" s="154">
        <f t="shared" si="4"/>
        <v>-3.0000000000000023E-2</v>
      </c>
      <c r="J175" s="155">
        <f t="shared" si="5"/>
        <v>61.200000000000045</v>
      </c>
      <c r="K175" s="156">
        <v>1978.8</v>
      </c>
      <c r="L175" s="75"/>
    </row>
    <row r="176" spans="1:12" x14ac:dyDescent="0.25">
      <c r="A176" s="87">
        <v>166</v>
      </c>
      <c r="B176" s="137" t="s">
        <v>28</v>
      </c>
      <c r="C176" s="138" t="s">
        <v>494</v>
      </c>
      <c r="D176" s="137" t="s">
        <v>28</v>
      </c>
      <c r="E176" s="139">
        <v>4307481</v>
      </c>
      <c r="F176" s="88" t="s">
        <v>495</v>
      </c>
      <c r="G176" s="89" t="s">
        <v>188</v>
      </c>
      <c r="H176" s="140">
        <v>2075</v>
      </c>
      <c r="I176" s="154">
        <f t="shared" si="4"/>
        <v>-0.03</v>
      </c>
      <c r="J176" s="155">
        <f t="shared" si="5"/>
        <v>62.25</v>
      </c>
      <c r="K176" s="156">
        <v>2012.75</v>
      </c>
      <c r="L176" s="75"/>
    </row>
    <row r="177" spans="1:12" x14ac:dyDescent="0.25">
      <c r="A177" s="87">
        <v>167</v>
      </c>
      <c r="B177" s="137" t="s">
        <v>28</v>
      </c>
      <c r="C177" s="138" t="s">
        <v>496</v>
      </c>
      <c r="D177" s="137" t="s">
        <v>28</v>
      </c>
      <c r="E177" s="139">
        <v>4307726</v>
      </c>
      <c r="F177" s="88" t="s">
        <v>497</v>
      </c>
      <c r="G177" s="89" t="s">
        <v>188</v>
      </c>
      <c r="H177" s="140">
        <v>616</v>
      </c>
      <c r="I177" s="154">
        <f t="shared" si="4"/>
        <v>-3.000000000000003E-2</v>
      </c>
      <c r="J177" s="155">
        <f t="shared" si="5"/>
        <v>18.480000000000018</v>
      </c>
      <c r="K177" s="156">
        <v>597.52</v>
      </c>
      <c r="L177" s="75"/>
    </row>
    <row r="178" spans="1:12" x14ac:dyDescent="0.25">
      <c r="A178" s="87">
        <v>168</v>
      </c>
      <c r="B178" s="137" t="s">
        <v>28</v>
      </c>
      <c r="C178" s="138" t="s">
        <v>498</v>
      </c>
      <c r="D178" s="137" t="s">
        <v>28</v>
      </c>
      <c r="E178" s="139">
        <v>4308313</v>
      </c>
      <c r="F178" s="88" t="s">
        <v>499</v>
      </c>
      <c r="G178" s="89" t="s">
        <v>188</v>
      </c>
      <c r="H178" s="140">
        <v>930</v>
      </c>
      <c r="I178" s="154">
        <f t="shared" si="4"/>
        <v>-2.9999999999999975E-2</v>
      </c>
      <c r="J178" s="155">
        <f t="shared" si="5"/>
        <v>27.899999999999977</v>
      </c>
      <c r="K178" s="156">
        <v>902.1</v>
      </c>
      <c r="L178" s="75"/>
    </row>
    <row r="179" spans="1:12" x14ac:dyDescent="0.25">
      <c r="A179" s="87">
        <v>169</v>
      </c>
      <c r="B179" s="137" t="s">
        <v>28</v>
      </c>
      <c r="C179" s="138" t="s">
        <v>500</v>
      </c>
      <c r="D179" s="137" t="s">
        <v>28</v>
      </c>
      <c r="E179" s="139">
        <v>4308321</v>
      </c>
      <c r="F179" s="88" t="s">
        <v>501</v>
      </c>
      <c r="G179" s="89" t="s">
        <v>188</v>
      </c>
      <c r="H179" s="140">
        <v>1870</v>
      </c>
      <c r="I179" s="154">
        <f t="shared" si="4"/>
        <v>-3.0000000000000072E-2</v>
      </c>
      <c r="J179" s="155">
        <f t="shared" si="5"/>
        <v>56.100000000000136</v>
      </c>
      <c r="K179" s="156">
        <v>1813.8999999999999</v>
      </c>
      <c r="L179" s="75"/>
    </row>
    <row r="180" spans="1:12" x14ac:dyDescent="0.25">
      <c r="A180" s="87">
        <v>170</v>
      </c>
      <c r="B180" s="137" t="s">
        <v>28</v>
      </c>
      <c r="C180" s="138" t="s">
        <v>502</v>
      </c>
      <c r="D180" s="137" t="s">
        <v>28</v>
      </c>
      <c r="E180" s="139">
        <v>4308323</v>
      </c>
      <c r="F180" s="88" t="s">
        <v>503</v>
      </c>
      <c r="G180" s="89" t="s">
        <v>188</v>
      </c>
      <c r="H180" s="140">
        <v>420</v>
      </c>
      <c r="I180" s="154">
        <f t="shared" si="4"/>
        <v>-3.0000000000000054E-2</v>
      </c>
      <c r="J180" s="155">
        <f t="shared" si="5"/>
        <v>12.600000000000023</v>
      </c>
      <c r="K180" s="156">
        <v>407.4</v>
      </c>
      <c r="L180" s="75"/>
    </row>
    <row r="181" spans="1:12" x14ac:dyDescent="0.25">
      <c r="A181" s="87">
        <v>171</v>
      </c>
      <c r="B181" s="137" t="s">
        <v>28</v>
      </c>
      <c r="C181" s="138" t="s">
        <v>504</v>
      </c>
      <c r="D181" s="137" t="s">
        <v>28</v>
      </c>
      <c r="E181" s="139">
        <v>4308329</v>
      </c>
      <c r="F181" s="88" t="s">
        <v>505</v>
      </c>
      <c r="G181" s="89" t="s">
        <v>188</v>
      </c>
      <c r="H181" s="140">
        <v>904</v>
      </c>
      <c r="I181" s="154">
        <f t="shared" si="4"/>
        <v>-3.0000000000000006E-2</v>
      </c>
      <c r="J181" s="155">
        <f t="shared" si="5"/>
        <v>27.120000000000005</v>
      </c>
      <c r="K181" s="156">
        <v>876.88</v>
      </c>
      <c r="L181" s="75"/>
    </row>
    <row r="182" spans="1:12" x14ac:dyDescent="0.25">
      <c r="A182" s="87">
        <v>172</v>
      </c>
      <c r="B182" s="137" t="s">
        <v>28</v>
      </c>
      <c r="C182" s="138" t="s">
        <v>506</v>
      </c>
      <c r="D182" s="137" t="s">
        <v>28</v>
      </c>
      <c r="E182" s="139">
        <v>4308927</v>
      </c>
      <c r="F182" s="88" t="s">
        <v>507</v>
      </c>
      <c r="G182" s="89" t="s">
        <v>188</v>
      </c>
      <c r="H182" s="140">
        <v>121</v>
      </c>
      <c r="I182" s="154">
        <f t="shared" si="4"/>
        <v>-3.0000000000000079E-2</v>
      </c>
      <c r="J182" s="155">
        <f t="shared" si="5"/>
        <v>3.6300000000000097</v>
      </c>
      <c r="K182" s="156">
        <v>117.36999999999999</v>
      </c>
      <c r="L182" s="75"/>
    </row>
    <row r="183" spans="1:12" x14ac:dyDescent="0.25">
      <c r="A183" s="87">
        <v>173</v>
      </c>
      <c r="B183" s="137" t="s">
        <v>28</v>
      </c>
      <c r="C183" s="138" t="s">
        <v>508</v>
      </c>
      <c r="D183" s="137" t="s">
        <v>28</v>
      </c>
      <c r="E183" s="139">
        <v>4309131</v>
      </c>
      <c r="F183" s="88" t="s">
        <v>509</v>
      </c>
      <c r="G183" s="89" t="s">
        <v>188</v>
      </c>
      <c r="H183" s="140">
        <v>3380</v>
      </c>
      <c r="I183" s="154">
        <f t="shared" si="4"/>
        <v>-3.0000000000000027E-2</v>
      </c>
      <c r="J183" s="155">
        <f t="shared" si="5"/>
        <v>101.40000000000009</v>
      </c>
      <c r="K183" s="156">
        <v>3278.6</v>
      </c>
      <c r="L183" s="75"/>
    </row>
    <row r="184" spans="1:12" x14ac:dyDescent="0.25">
      <c r="A184" s="87">
        <v>174</v>
      </c>
      <c r="B184" s="137" t="s">
        <v>28</v>
      </c>
      <c r="C184" s="138" t="s">
        <v>510</v>
      </c>
      <c r="D184" s="137" t="s">
        <v>28</v>
      </c>
      <c r="E184" s="139">
        <v>4309155</v>
      </c>
      <c r="F184" s="88" t="s">
        <v>511</v>
      </c>
      <c r="G184" s="89" t="s">
        <v>188</v>
      </c>
      <c r="H184" s="140">
        <v>556</v>
      </c>
      <c r="I184" s="154">
        <f t="shared" si="4"/>
        <v>-3.0000000000000113E-2</v>
      </c>
      <c r="J184" s="155">
        <f t="shared" si="5"/>
        <v>16.680000000000064</v>
      </c>
      <c r="K184" s="156">
        <v>539.31999999999994</v>
      </c>
      <c r="L184" s="75"/>
    </row>
    <row r="185" spans="1:12" x14ac:dyDescent="0.25">
      <c r="A185" s="87">
        <v>175</v>
      </c>
      <c r="B185" s="137" t="s">
        <v>28</v>
      </c>
      <c r="C185" s="138" t="s">
        <v>512</v>
      </c>
      <c r="D185" s="137" t="s">
        <v>28</v>
      </c>
      <c r="E185" s="139">
        <v>4309849</v>
      </c>
      <c r="F185" s="88" t="s">
        <v>513</v>
      </c>
      <c r="G185" s="89" t="s">
        <v>188</v>
      </c>
      <c r="H185" s="140">
        <v>439</v>
      </c>
      <c r="I185" s="154">
        <f t="shared" si="4"/>
        <v>-3.0000000000000037E-2</v>
      </c>
      <c r="J185" s="155">
        <f t="shared" si="5"/>
        <v>13.170000000000016</v>
      </c>
      <c r="K185" s="156">
        <v>425.83</v>
      </c>
      <c r="L185" s="75"/>
    </row>
    <row r="186" spans="1:12" x14ac:dyDescent="0.25">
      <c r="A186" s="87">
        <v>176</v>
      </c>
      <c r="B186" s="137" t="s">
        <v>28</v>
      </c>
      <c r="C186" s="138" t="s">
        <v>514</v>
      </c>
      <c r="D186" s="137" t="s">
        <v>28</v>
      </c>
      <c r="E186" s="139">
        <v>4310361</v>
      </c>
      <c r="F186" s="88" t="s">
        <v>515</v>
      </c>
      <c r="G186" s="89" t="s">
        <v>188</v>
      </c>
      <c r="H186" s="140">
        <v>9970</v>
      </c>
      <c r="I186" s="154">
        <f t="shared" si="4"/>
        <v>-3.0000000000000037E-2</v>
      </c>
      <c r="J186" s="155">
        <f t="shared" si="5"/>
        <v>299.10000000000036</v>
      </c>
      <c r="K186" s="156">
        <v>9670.9</v>
      </c>
      <c r="L186" s="75"/>
    </row>
    <row r="187" spans="1:12" x14ac:dyDescent="0.25">
      <c r="A187" s="87">
        <v>177</v>
      </c>
      <c r="B187" s="137" t="s">
        <v>28</v>
      </c>
      <c r="C187" s="138" t="s">
        <v>516</v>
      </c>
      <c r="D187" s="137" t="s">
        <v>28</v>
      </c>
      <c r="E187" s="139">
        <v>4310366</v>
      </c>
      <c r="F187" s="88" t="s">
        <v>517</v>
      </c>
      <c r="G187" s="89" t="s">
        <v>188</v>
      </c>
      <c r="H187" s="140">
        <v>9250</v>
      </c>
      <c r="I187" s="154">
        <f t="shared" si="4"/>
        <v>-0.03</v>
      </c>
      <c r="J187" s="155">
        <f t="shared" si="5"/>
        <v>277.5</v>
      </c>
      <c r="K187" s="156">
        <v>8972.5</v>
      </c>
      <c r="L187" s="75"/>
    </row>
    <row r="188" spans="1:12" x14ac:dyDescent="0.25">
      <c r="A188" s="87">
        <v>178</v>
      </c>
      <c r="B188" s="137" t="s">
        <v>28</v>
      </c>
      <c r="C188" s="138" t="s">
        <v>518</v>
      </c>
      <c r="D188" s="137" t="s">
        <v>28</v>
      </c>
      <c r="E188" s="139">
        <v>4310689</v>
      </c>
      <c r="F188" s="88" t="s">
        <v>519</v>
      </c>
      <c r="G188" s="89" t="s">
        <v>188</v>
      </c>
      <c r="H188" s="140">
        <v>1218</v>
      </c>
      <c r="I188" s="154">
        <f t="shared" si="4"/>
        <v>-2.9999999999999971E-2</v>
      </c>
      <c r="J188" s="155">
        <f t="shared" si="5"/>
        <v>36.539999999999964</v>
      </c>
      <c r="K188" s="156">
        <v>1181.46</v>
      </c>
      <c r="L188" s="75"/>
    </row>
    <row r="189" spans="1:12" x14ac:dyDescent="0.25">
      <c r="A189" s="87">
        <v>179</v>
      </c>
      <c r="B189" s="137" t="s">
        <v>28</v>
      </c>
      <c r="C189" s="138" t="s">
        <v>520</v>
      </c>
      <c r="D189" s="137" t="s">
        <v>28</v>
      </c>
      <c r="E189" s="139">
        <v>4310982</v>
      </c>
      <c r="F189" s="88" t="s">
        <v>521</v>
      </c>
      <c r="G189" s="89" t="s">
        <v>188</v>
      </c>
      <c r="H189" s="140">
        <v>970</v>
      </c>
      <c r="I189" s="154">
        <f t="shared" si="4"/>
        <v>-3.0000000000000023E-2</v>
      </c>
      <c r="J189" s="155">
        <f t="shared" si="5"/>
        <v>29.100000000000023</v>
      </c>
      <c r="K189" s="156">
        <v>940.9</v>
      </c>
      <c r="L189" s="75"/>
    </row>
    <row r="190" spans="1:12" x14ac:dyDescent="0.25">
      <c r="A190" s="87">
        <v>180</v>
      </c>
      <c r="B190" s="137" t="s">
        <v>28</v>
      </c>
      <c r="C190" s="138" t="s">
        <v>522</v>
      </c>
      <c r="D190" s="137" t="s">
        <v>28</v>
      </c>
      <c r="E190" s="139">
        <v>4311235</v>
      </c>
      <c r="F190" s="88" t="s">
        <v>523</v>
      </c>
      <c r="G190" s="89" t="s">
        <v>188</v>
      </c>
      <c r="H190" s="140">
        <v>161</v>
      </c>
      <c r="I190" s="154">
        <f t="shared" si="4"/>
        <v>-3.0000000000000079E-2</v>
      </c>
      <c r="J190" s="155">
        <f t="shared" si="5"/>
        <v>4.8300000000000125</v>
      </c>
      <c r="K190" s="156">
        <v>156.16999999999999</v>
      </c>
      <c r="L190" s="75"/>
    </row>
    <row r="191" spans="1:12" x14ac:dyDescent="0.25">
      <c r="A191" s="87">
        <v>181</v>
      </c>
      <c r="B191" s="137" t="s">
        <v>28</v>
      </c>
      <c r="C191" s="138" t="s">
        <v>524</v>
      </c>
      <c r="D191" s="137" t="s">
        <v>28</v>
      </c>
      <c r="E191" s="139">
        <v>4311320</v>
      </c>
      <c r="F191" s="88" t="s">
        <v>525</v>
      </c>
      <c r="G191" s="89" t="s">
        <v>188</v>
      </c>
      <c r="H191" s="140">
        <v>56.5</v>
      </c>
      <c r="I191" s="154">
        <f t="shared" si="4"/>
        <v>-3.0000000000000006E-2</v>
      </c>
      <c r="J191" s="155">
        <f t="shared" si="5"/>
        <v>1.6950000000000003</v>
      </c>
      <c r="K191" s="156">
        <v>54.805</v>
      </c>
      <c r="L191" s="75"/>
    </row>
    <row r="192" spans="1:12" x14ac:dyDescent="0.25">
      <c r="A192" s="87">
        <v>182</v>
      </c>
      <c r="B192" s="137" t="s">
        <v>28</v>
      </c>
      <c r="C192" s="138" t="s">
        <v>526</v>
      </c>
      <c r="D192" s="137" t="s">
        <v>28</v>
      </c>
      <c r="E192" s="139">
        <v>4311758</v>
      </c>
      <c r="F192" s="88" t="s">
        <v>527</v>
      </c>
      <c r="G192" s="89" t="s">
        <v>188</v>
      </c>
      <c r="H192" s="140">
        <v>185</v>
      </c>
      <c r="I192" s="154">
        <f t="shared" si="4"/>
        <v>-3.0000000000000061E-2</v>
      </c>
      <c r="J192" s="155">
        <f t="shared" si="5"/>
        <v>5.5500000000000114</v>
      </c>
      <c r="K192" s="156">
        <v>179.45</v>
      </c>
      <c r="L192" s="75"/>
    </row>
    <row r="193" spans="1:12" x14ac:dyDescent="0.25">
      <c r="A193" s="87">
        <v>183</v>
      </c>
      <c r="B193" s="137" t="s">
        <v>28</v>
      </c>
      <c r="C193" s="138" t="s">
        <v>528</v>
      </c>
      <c r="D193" s="137" t="s">
        <v>28</v>
      </c>
      <c r="E193" s="139">
        <v>4311806</v>
      </c>
      <c r="F193" s="88" t="s">
        <v>529</v>
      </c>
      <c r="G193" s="89" t="s">
        <v>188</v>
      </c>
      <c r="H193" s="140">
        <v>316</v>
      </c>
      <c r="I193" s="154">
        <f t="shared" si="4"/>
        <v>-3.0000000000000058E-2</v>
      </c>
      <c r="J193" s="155">
        <f t="shared" si="5"/>
        <v>9.4800000000000182</v>
      </c>
      <c r="K193" s="156">
        <v>306.52</v>
      </c>
      <c r="L193" s="75"/>
    </row>
    <row r="194" spans="1:12" x14ac:dyDescent="0.25">
      <c r="A194" s="87">
        <v>184</v>
      </c>
      <c r="B194" s="137" t="s">
        <v>28</v>
      </c>
      <c r="C194" s="138" t="s">
        <v>530</v>
      </c>
      <c r="D194" s="137" t="s">
        <v>28</v>
      </c>
      <c r="E194" s="139">
        <v>4311816</v>
      </c>
      <c r="F194" s="88" t="s">
        <v>531</v>
      </c>
      <c r="G194" s="89" t="s">
        <v>188</v>
      </c>
      <c r="H194" s="140">
        <v>1190</v>
      </c>
      <c r="I194" s="154">
        <f t="shared" si="4"/>
        <v>-3.0000000000000037E-2</v>
      </c>
      <c r="J194" s="155">
        <f t="shared" si="5"/>
        <v>35.700000000000045</v>
      </c>
      <c r="K194" s="156">
        <v>1154.3</v>
      </c>
      <c r="L194" s="75"/>
    </row>
    <row r="195" spans="1:12" x14ac:dyDescent="0.25">
      <c r="A195" s="87">
        <v>185</v>
      </c>
      <c r="B195" s="137" t="s">
        <v>28</v>
      </c>
      <c r="C195" s="138" t="s">
        <v>532</v>
      </c>
      <c r="D195" s="137" t="s">
        <v>28</v>
      </c>
      <c r="E195" s="139">
        <v>4311818</v>
      </c>
      <c r="F195" s="88" t="s">
        <v>533</v>
      </c>
      <c r="G195" s="89" t="s">
        <v>188</v>
      </c>
      <c r="H195" s="140">
        <v>4445</v>
      </c>
      <c r="I195" s="154">
        <f t="shared" si="4"/>
        <v>-3.0000000000000082E-2</v>
      </c>
      <c r="J195" s="155">
        <f t="shared" si="5"/>
        <v>133.35000000000036</v>
      </c>
      <c r="K195" s="156">
        <v>4311.6499999999996</v>
      </c>
      <c r="L195" s="75"/>
    </row>
    <row r="196" spans="1:12" x14ac:dyDescent="0.25">
      <c r="A196" s="87">
        <v>186</v>
      </c>
      <c r="B196" s="137" t="s">
        <v>28</v>
      </c>
      <c r="C196" s="138" t="s">
        <v>534</v>
      </c>
      <c r="D196" s="137" t="s">
        <v>28</v>
      </c>
      <c r="E196" s="139">
        <v>4311820</v>
      </c>
      <c r="F196" s="88" t="s">
        <v>535</v>
      </c>
      <c r="G196" s="89" t="s">
        <v>188</v>
      </c>
      <c r="H196" s="140">
        <v>2940</v>
      </c>
      <c r="I196" s="154">
        <f t="shared" si="4"/>
        <v>-3.0000000000000093E-2</v>
      </c>
      <c r="J196" s="155">
        <f t="shared" si="5"/>
        <v>88.200000000000273</v>
      </c>
      <c r="K196" s="156">
        <v>2851.7999999999997</v>
      </c>
      <c r="L196" s="75"/>
    </row>
    <row r="197" spans="1:12" x14ac:dyDescent="0.25">
      <c r="A197" s="87">
        <v>187</v>
      </c>
      <c r="B197" s="137" t="s">
        <v>28</v>
      </c>
      <c r="C197" s="138" t="s">
        <v>536</v>
      </c>
      <c r="D197" s="137" t="s">
        <v>28</v>
      </c>
      <c r="E197" s="139">
        <v>4311971</v>
      </c>
      <c r="F197" s="88" t="s">
        <v>537</v>
      </c>
      <c r="G197" s="89" t="s">
        <v>188</v>
      </c>
      <c r="H197" s="140">
        <v>324</v>
      </c>
      <c r="I197" s="154">
        <f t="shared" si="4"/>
        <v>-3.0000000000000086E-2</v>
      </c>
      <c r="J197" s="155">
        <f t="shared" si="5"/>
        <v>9.7200000000000273</v>
      </c>
      <c r="K197" s="156">
        <v>314.27999999999997</v>
      </c>
      <c r="L197" s="75"/>
    </row>
    <row r="198" spans="1:12" x14ac:dyDescent="0.25">
      <c r="A198" s="87">
        <v>188</v>
      </c>
      <c r="B198" s="137" t="s">
        <v>28</v>
      </c>
      <c r="C198" s="138" t="s">
        <v>538</v>
      </c>
      <c r="D198" s="137" t="s">
        <v>28</v>
      </c>
      <c r="E198" s="139">
        <v>4312063</v>
      </c>
      <c r="F198" s="88" t="s">
        <v>539</v>
      </c>
      <c r="G198" s="89" t="s">
        <v>188</v>
      </c>
      <c r="H198" s="140">
        <v>123</v>
      </c>
      <c r="I198" s="154">
        <f t="shared" si="4"/>
        <v>-2.9999999999999982E-2</v>
      </c>
      <c r="J198" s="155">
        <f t="shared" si="5"/>
        <v>3.6899999999999977</v>
      </c>
      <c r="K198" s="156">
        <v>119.31</v>
      </c>
      <c r="L198" s="75"/>
    </row>
    <row r="199" spans="1:12" x14ac:dyDescent="0.25">
      <c r="A199" s="87">
        <v>189</v>
      </c>
      <c r="B199" s="137" t="s">
        <v>28</v>
      </c>
      <c r="C199" s="138" t="s">
        <v>540</v>
      </c>
      <c r="D199" s="137" t="s">
        <v>28</v>
      </c>
      <c r="E199" s="139">
        <v>4312639</v>
      </c>
      <c r="F199" s="88" t="s">
        <v>541</v>
      </c>
      <c r="G199" s="89" t="s">
        <v>188</v>
      </c>
      <c r="H199" s="140">
        <v>93.75</v>
      </c>
      <c r="I199" s="154">
        <f t="shared" si="4"/>
        <v>-0.03</v>
      </c>
      <c r="J199" s="155">
        <f t="shared" si="5"/>
        <v>2.8125</v>
      </c>
      <c r="K199" s="156">
        <v>90.9375</v>
      </c>
      <c r="L199" s="75"/>
    </row>
    <row r="200" spans="1:12" x14ac:dyDescent="0.25">
      <c r="A200" s="87">
        <v>190</v>
      </c>
      <c r="B200" s="137" t="s">
        <v>28</v>
      </c>
      <c r="C200" s="138" t="s">
        <v>542</v>
      </c>
      <c r="D200" s="137" t="s">
        <v>28</v>
      </c>
      <c r="E200" s="139">
        <v>4312660</v>
      </c>
      <c r="F200" s="88" t="s">
        <v>543</v>
      </c>
      <c r="G200" s="89" t="s">
        <v>188</v>
      </c>
      <c r="H200" s="140">
        <v>101</v>
      </c>
      <c r="I200" s="154">
        <f t="shared" si="4"/>
        <v>-3.0000000000000013E-2</v>
      </c>
      <c r="J200" s="155">
        <f t="shared" si="5"/>
        <v>3.0300000000000011</v>
      </c>
      <c r="K200" s="156">
        <v>97.97</v>
      </c>
      <c r="L200" s="75"/>
    </row>
    <row r="201" spans="1:12" x14ac:dyDescent="0.25">
      <c r="A201" s="87">
        <v>191</v>
      </c>
      <c r="B201" s="137" t="s">
        <v>28</v>
      </c>
      <c r="C201" s="138" t="s">
        <v>544</v>
      </c>
      <c r="D201" s="137" t="s">
        <v>28</v>
      </c>
      <c r="E201" s="139">
        <v>4312704</v>
      </c>
      <c r="F201" s="88" t="s">
        <v>545</v>
      </c>
      <c r="G201" s="89" t="s">
        <v>188</v>
      </c>
      <c r="H201" s="140">
        <v>4830</v>
      </c>
      <c r="I201" s="154">
        <f t="shared" si="4"/>
        <v>-3.0000000000000113E-2</v>
      </c>
      <c r="J201" s="155">
        <f t="shared" si="5"/>
        <v>144.90000000000055</v>
      </c>
      <c r="K201" s="156">
        <v>4685.0999999999995</v>
      </c>
      <c r="L201" s="75"/>
    </row>
    <row r="202" spans="1:12" x14ac:dyDescent="0.25">
      <c r="A202" s="87">
        <v>192</v>
      </c>
      <c r="B202" s="137" t="s">
        <v>28</v>
      </c>
      <c r="C202" s="138" t="s">
        <v>546</v>
      </c>
      <c r="D202" s="137" t="s">
        <v>28</v>
      </c>
      <c r="E202" s="139">
        <v>4313663</v>
      </c>
      <c r="F202" s="88" t="s">
        <v>547</v>
      </c>
      <c r="G202" s="89" t="s">
        <v>188</v>
      </c>
      <c r="H202" s="140">
        <v>99.5</v>
      </c>
      <c r="I202" s="154">
        <f t="shared" si="4"/>
        <v>-2.9999999999999995E-2</v>
      </c>
      <c r="J202" s="155">
        <f t="shared" si="5"/>
        <v>2.9849999999999994</v>
      </c>
      <c r="K202" s="156">
        <v>96.515000000000001</v>
      </c>
      <c r="L202" s="75"/>
    </row>
    <row r="203" spans="1:12" x14ac:dyDescent="0.25">
      <c r="A203" s="87">
        <v>193</v>
      </c>
      <c r="B203" s="137" t="s">
        <v>28</v>
      </c>
      <c r="C203" s="138" t="s">
        <v>548</v>
      </c>
      <c r="D203" s="137" t="s">
        <v>28</v>
      </c>
      <c r="E203" s="139">
        <v>4313950</v>
      </c>
      <c r="F203" s="88" t="s">
        <v>549</v>
      </c>
      <c r="G203" s="89" t="s">
        <v>188</v>
      </c>
      <c r="H203" s="140">
        <v>28.87</v>
      </c>
      <c r="I203" s="154">
        <f t="shared" si="4"/>
        <v>-2.9999999999999978E-2</v>
      </c>
      <c r="J203" s="155">
        <f t="shared" si="5"/>
        <v>0.86609999999999943</v>
      </c>
      <c r="K203" s="156">
        <v>28.003900000000002</v>
      </c>
      <c r="L203" s="75"/>
    </row>
    <row r="204" spans="1:12" x14ac:dyDescent="0.25">
      <c r="A204" s="87">
        <v>194</v>
      </c>
      <c r="B204" s="137" t="s">
        <v>28</v>
      </c>
      <c r="C204" s="138" t="s">
        <v>550</v>
      </c>
      <c r="D204" s="137" t="s">
        <v>28</v>
      </c>
      <c r="E204" s="139">
        <v>4314320</v>
      </c>
      <c r="F204" s="88" t="s">
        <v>551</v>
      </c>
      <c r="G204" s="89" t="s">
        <v>188</v>
      </c>
      <c r="H204" s="140">
        <v>1180</v>
      </c>
      <c r="I204" s="154">
        <f t="shared" ref="I204:I267" si="6">(K204-H204)/H204</f>
        <v>-3.0000000000000079E-2</v>
      </c>
      <c r="J204" s="155">
        <f t="shared" ref="J204:J267" si="7">H204-K204</f>
        <v>35.400000000000091</v>
      </c>
      <c r="K204" s="156">
        <v>1144.5999999999999</v>
      </c>
      <c r="L204" s="75"/>
    </row>
    <row r="205" spans="1:12" x14ac:dyDescent="0.25">
      <c r="A205" s="87">
        <v>195</v>
      </c>
      <c r="B205" s="137" t="s">
        <v>28</v>
      </c>
      <c r="C205" s="138" t="s">
        <v>552</v>
      </c>
      <c r="D205" s="137" t="s">
        <v>28</v>
      </c>
      <c r="E205" s="139">
        <v>4315930</v>
      </c>
      <c r="F205" s="88" t="s">
        <v>553</v>
      </c>
      <c r="G205" s="89" t="s">
        <v>188</v>
      </c>
      <c r="H205" s="140">
        <v>1832</v>
      </c>
      <c r="I205" s="154">
        <f t="shared" si="6"/>
        <v>-3.000000000000002E-2</v>
      </c>
      <c r="J205" s="155">
        <f t="shared" si="7"/>
        <v>54.960000000000036</v>
      </c>
      <c r="K205" s="156">
        <v>1777.04</v>
      </c>
      <c r="L205" s="75"/>
    </row>
    <row r="206" spans="1:12" x14ac:dyDescent="0.25">
      <c r="A206" s="87">
        <v>196</v>
      </c>
      <c r="B206" s="137" t="s">
        <v>28</v>
      </c>
      <c r="C206" s="138" t="s">
        <v>554</v>
      </c>
      <c r="D206" s="137" t="s">
        <v>28</v>
      </c>
      <c r="E206" s="139">
        <v>4315931</v>
      </c>
      <c r="F206" s="88" t="s">
        <v>555</v>
      </c>
      <c r="G206" s="89" t="s">
        <v>188</v>
      </c>
      <c r="H206" s="140">
        <v>1832</v>
      </c>
      <c r="I206" s="154">
        <f t="shared" si="6"/>
        <v>-3.000000000000002E-2</v>
      </c>
      <c r="J206" s="155">
        <f t="shared" si="7"/>
        <v>54.960000000000036</v>
      </c>
      <c r="K206" s="156">
        <v>1777.04</v>
      </c>
      <c r="L206" s="75"/>
    </row>
    <row r="207" spans="1:12" x14ac:dyDescent="0.25">
      <c r="A207" s="87">
        <v>197</v>
      </c>
      <c r="B207" s="137" t="s">
        <v>28</v>
      </c>
      <c r="C207" s="138" t="s">
        <v>556</v>
      </c>
      <c r="D207" s="137" t="s">
        <v>28</v>
      </c>
      <c r="E207" s="139">
        <v>4315932</v>
      </c>
      <c r="F207" s="88" t="s">
        <v>557</v>
      </c>
      <c r="G207" s="89" t="s">
        <v>188</v>
      </c>
      <c r="H207" s="140">
        <v>321</v>
      </c>
      <c r="I207" s="154">
        <f t="shared" si="6"/>
        <v>-2.9999999999999985E-2</v>
      </c>
      <c r="J207" s="155">
        <f t="shared" si="7"/>
        <v>9.6299999999999955</v>
      </c>
      <c r="K207" s="156">
        <v>311.37</v>
      </c>
      <c r="L207" s="75"/>
    </row>
    <row r="208" spans="1:12" x14ac:dyDescent="0.25">
      <c r="A208" s="87">
        <v>198</v>
      </c>
      <c r="B208" s="137" t="s">
        <v>28</v>
      </c>
      <c r="C208" s="138" t="s">
        <v>558</v>
      </c>
      <c r="D208" s="137" t="s">
        <v>28</v>
      </c>
      <c r="E208" s="139">
        <v>4315933</v>
      </c>
      <c r="F208" s="88" t="s">
        <v>559</v>
      </c>
      <c r="G208" s="89" t="s">
        <v>188</v>
      </c>
      <c r="H208" s="140">
        <v>586</v>
      </c>
      <c r="I208" s="154">
        <f t="shared" si="6"/>
        <v>-3.0000000000000068E-2</v>
      </c>
      <c r="J208" s="155">
        <f t="shared" si="7"/>
        <v>17.580000000000041</v>
      </c>
      <c r="K208" s="156">
        <v>568.41999999999996</v>
      </c>
      <c r="L208" s="75"/>
    </row>
    <row r="209" spans="1:12" x14ac:dyDescent="0.25">
      <c r="A209" s="87">
        <v>199</v>
      </c>
      <c r="B209" s="137" t="s">
        <v>28</v>
      </c>
      <c r="C209" s="138" t="s">
        <v>560</v>
      </c>
      <c r="D209" s="137" t="s">
        <v>28</v>
      </c>
      <c r="E209" s="139">
        <v>4315934</v>
      </c>
      <c r="F209" s="88" t="s">
        <v>561</v>
      </c>
      <c r="G209" s="89" t="s">
        <v>188</v>
      </c>
      <c r="H209" s="140">
        <v>1086</v>
      </c>
      <c r="I209" s="154">
        <f t="shared" si="6"/>
        <v>-2.9999999999999933E-2</v>
      </c>
      <c r="J209" s="155">
        <f t="shared" si="7"/>
        <v>32.579999999999927</v>
      </c>
      <c r="K209" s="156">
        <v>1053.42</v>
      </c>
      <c r="L209" s="75"/>
    </row>
    <row r="210" spans="1:12" x14ac:dyDescent="0.25">
      <c r="A210" s="87">
        <v>200</v>
      </c>
      <c r="B210" s="137" t="s">
        <v>28</v>
      </c>
      <c r="C210" s="138" t="s">
        <v>562</v>
      </c>
      <c r="D210" s="137" t="s">
        <v>28</v>
      </c>
      <c r="E210" s="139">
        <v>4316032</v>
      </c>
      <c r="F210" s="88" t="s">
        <v>563</v>
      </c>
      <c r="G210" s="89" t="s">
        <v>188</v>
      </c>
      <c r="H210" s="140">
        <v>1108</v>
      </c>
      <c r="I210" s="154">
        <f t="shared" si="6"/>
        <v>-3.0000000000000009E-2</v>
      </c>
      <c r="J210" s="155">
        <f t="shared" si="7"/>
        <v>33.240000000000009</v>
      </c>
      <c r="K210" s="156">
        <v>1074.76</v>
      </c>
      <c r="L210" s="75"/>
    </row>
    <row r="211" spans="1:12" x14ac:dyDescent="0.25">
      <c r="A211" s="87">
        <v>201</v>
      </c>
      <c r="B211" s="137" t="s">
        <v>28</v>
      </c>
      <c r="C211" s="138" t="s">
        <v>564</v>
      </c>
      <c r="D211" s="137" t="s">
        <v>28</v>
      </c>
      <c r="E211" s="139">
        <v>4316033</v>
      </c>
      <c r="F211" s="88" t="s">
        <v>565</v>
      </c>
      <c r="G211" s="89" t="s">
        <v>188</v>
      </c>
      <c r="H211" s="140">
        <v>770</v>
      </c>
      <c r="I211" s="154">
        <f t="shared" si="6"/>
        <v>-3.000000000000003E-2</v>
      </c>
      <c r="J211" s="155">
        <f t="shared" si="7"/>
        <v>23.100000000000023</v>
      </c>
      <c r="K211" s="156">
        <v>746.9</v>
      </c>
      <c r="L211" s="75"/>
    </row>
    <row r="212" spans="1:12" x14ac:dyDescent="0.25">
      <c r="A212" s="87">
        <v>202</v>
      </c>
      <c r="B212" s="137" t="s">
        <v>28</v>
      </c>
      <c r="C212" s="138" t="s">
        <v>566</v>
      </c>
      <c r="D212" s="137" t="s">
        <v>28</v>
      </c>
      <c r="E212" s="139">
        <v>4316034</v>
      </c>
      <c r="F212" s="88" t="s">
        <v>567</v>
      </c>
      <c r="G212" s="89" t="s">
        <v>188</v>
      </c>
      <c r="H212" s="140">
        <v>382</v>
      </c>
      <c r="I212" s="154">
        <f t="shared" si="6"/>
        <v>-3.0000000000000096E-2</v>
      </c>
      <c r="J212" s="155">
        <f t="shared" si="7"/>
        <v>11.460000000000036</v>
      </c>
      <c r="K212" s="156">
        <v>370.53999999999996</v>
      </c>
      <c r="L212" s="75"/>
    </row>
    <row r="213" spans="1:12" x14ac:dyDescent="0.25">
      <c r="A213" s="87">
        <v>203</v>
      </c>
      <c r="B213" s="137" t="s">
        <v>28</v>
      </c>
      <c r="C213" s="138" t="s">
        <v>568</v>
      </c>
      <c r="D213" s="137" t="s">
        <v>28</v>
      </c>
      <c r="E213" s="139">
        <v>4316471</v>
      </c>
      <c r="F213" s="88" t="s">
        <v>569</v>
      </c>
      <c r="G213" s="89" t="s">
        <v>188</v>
      </c>
      <c r="H213" s="140">
        <v>654</v>
      </c>
      <c r="I213" s="154">
        <f t="shared" si="6"/>
        <v>-3.0000000000000006E-2</v>
      </c>
      <c r="J213" s="155">
        <f t="shared" si="7"/>
        <v>19.620000000000005</v>
      </c>
      <c r="K213" s="156">
        <v>634.38</v>
      </c>
      <c r="L213" s="75"/>
    </row>
    <row r="214" spans="1:12" x14ac:dyDescent="0.25">
      <c r="A214" s="87">
        <v>204</v>
      </c>
      <c r="B214" s="137" t="s">
        <v>28</v>
      </c>
      <c r="C214" s="138" t="s">
        <v>570</v>
      </c>
      <c r="D214" s="137" t="s">
        <v>28</v>
      </c>
      <c r="E214" s="139">
        <v>4316567</v>
      </c>
      <c r="F214" s="88" t="s">
        <v>571</v>
      </c>
      <c r="G214" s="89" t="s">
        <v>188</v>
      </c>
      <c r="H214" s="140">
        <v>156</v>
      </c>
      <c r="I214" s="154">
        <f t="shared" si="6"/>
        <v>-3.0000000000000044E-2</v>
      </c>
      <c r="J214" s="155">
        <f t="shared" si="7"/>
        <v>4.6800000000000068</v>
      </c>
      <c r="K214" s="156">
        <v>151.32</v>
      </c>
      <c r="L214" s="75"/>
    </row>
    <row r="215" spans="1:12" x14ac:dyDescent="0.25">
      <c r="A215" s="87">
        <v>205</v>
      </c>
      <c r="B215" s="137" t="s">
        <v>28</v>
      </c>
      <c r="C215" s="138" t="s">
        <v>572</v>
      </c>
      <c r="D215" s="137" t="s">
        <v>28</v>
      </c>
      <c r="E215" s="139">
        <v>4316813</v>
      </c>
      <c r="F215" s="88" t="s">
        <v>573</v>
      </c>
      <c r="G215" s="89" t="s">
        <v>188</v>
      </c>
      <c r="H215" s="140">
        <v>3590</v>
      </c>
      <c r="I215" s="154">
        <f t="shared" si="6"/>
        <v>-3.0000000000000075E-2</v>
      </c>
      <c r="J215" s="155">
        <f t="shared" si="7"/>
        <v>107.70000000000027</v>
      </c>
      <c r="K215" s="156">
        <v>3482.2999999999997</v>
      </c>
      <c r="L215" s="75"/>
    </row>
    <row r="216" spans="1:12" x14ac:dyDescent="0.25">
      <c r="A216" s="87">
        <v>206</v>
      </c>
      <c r="B216" s="137" t="s">
        <v>28</v>
      </c>
      <c r="C216" s="138" t="s">
        <v>574</v>
      </c>
      <c r="D216" s="137" t="s">
        <v>28</v>
      </c>
      <c r="E216" s="139">
        <v>4316831</v>
      </c>
      <c r="F216" s="88" t="s">
        <v>575</v>
      </c>
      <c r="G216" s="89" t="s">
        <v>188</v>
      </c>
      <c r="H216" s="140">
        <v>342</v>
      </c>
      <c r="I216" s="154">
        <f t="shared" si="6"/>
        <v>-2.9999999999999975E-2</v>
      </c>
      <c r="J216" s="155">
        <f t="shared" si="7"/>
        <v>10.259999999999991</v>
      </c>
      <c r="K216" s="156">
        <v>331.74</v>
      </c>
      <c r="L216" s="75"/>
    </row>
    <row r="217" spans="1:12" x14ac:dyDescent="0.25">
      <c r="A217" s="87">
        <v>207</v>
      </c>
      <c r="B217" s="137" t="s">
        <v>28</v>
      </c>
      <c r="C217" s="138" t="s">
        <v>576</v>
      </c>
      <c r="D217" s="137" t="s">
        <v>28</v>
      </c>
      <c r="E217" s="139">
        <v>4316844</v>
      </c>
      <c r="F217" s="88" t="s">
        <v>577</v>
      </c>
      <c r="G217" s="89" t="s">
        <v>188</v>
      </c>
      <c r="H217" s="140">
        <v>902</v>
      </c>
      <c r="I217" s="154">
        <f t="shared" si="6"/>
        <v>-3.0000000000000065E-2</v>
      </c>
      <c r="J217" s="155">
        <f t="shared" si="7"/>
        <v>27.060000000000059</v>
      </c>
      <c r="K217" s="156">
        <v>874.93999999999994</v>
      </c>
      <c r="L217" s="75"/>
    </row>
    <row r="218" spans="1:12" x14ac:dyDescent="0.25">
      <c r="A218" s="87">
        <v>208</v>
      </c>
      <c r="B218" s="137" t="s">
        <v>28</v>
      </c>
      <c r="C218" s="138" t="s">
        <v>578</v>
      </c>
      <c r="D218" s="137" t="s">
        <v>28</v>
      </c>
      <c r="E218" s="139">
        <v>4317621</v>
      </c>
      <c r="F218" s="88" t="s">
        <v>579</v>
      </c>
      <c r="G218" s="89" t="s">
        <v>188</v>
      </c>
      <c r="H218" s="140">
        <v>47</v>
      </c>
      <c r="I218" s="154">
        <f t="shared" si="6"/>
        <v>-3.0000000000000079E-2</v>
      </c>
      <c r="J218" s="155">
        <f t="shared" si="7"/>
        <v>1.4100000000000037</v>
      </c>
      <c r="K218" s="156">
        <v>45.589999999999996</v>
      </c>
      <c r="L218" s="75"/>
    </row>
    <row r="219" spans="1:12" x14ac:dyDescent="0.25">
      <c r="A219" s="87">
        <v>209</v>
      </c>
      <c r="B219" s="137" t="s">
        <v>28</v>
      </c>
      <c r="C219" s="138" t="s">
        <v>580</v>
      </c>
      <c r="D219" s="137" t="s">
        <v>28</v>
      </c>
      <c r="E219" s="139">
        <v>4317742</v>
      </c>
      <c r="F219" s="88" t="s">
        <v>581</v>
      </c>
      <c r="G219" s="89" t="s">
        <v>188</v>
      </c>
      <c r="H219" s="140">
        <v>19790</v>
      </c>
      <c r="I219" s="154">
        <f t="shared" si="6"/>
        <v>-3.0000000000000037E-2</v>
      </c>
      <c r="J219" s="155">
        <f t="shared" si="7"/>
        <v>593.70000000000073</v>
      </c>
      <c r="K219" s="156">
        <v>19196.3</v>
      </c>
      <c r="L219" s="75"/>
    </row>
    <row r="220" spans="1:12" x14ac:dyDescent="0.25">
      <c r="A220" s="87">
        <v>210</v>
      </c>
      <c r="B220" s="137" t="s">
        <v>28</v>
      </c>
      <c r="C220" s="138" t="s">
        <v>582</v>
      </c>
      <c r="D220" s="137" t="s">
        <v>28</v>
      </c>
      <c r="E220" s="139">
        <v>4318157</v>
      </c>
      <c r="F220" s="88" t="s">
        <v>583</v>
      </c>
      <c r="G220" s="89" t="s">
        <v>188</v>
      </c>
      <c r="H220" s="140">
        <v>6060</v>
      </c>
      <c r="I220" s="154">
        <f t="shared" si="6"/>
        <v>-3.000000000000003E-2</v>
      </c>
      <c r="J220" s="155">
        <f t="shared" si="7"/>
        <v>181.80000000000018</v>
      </c>
      <c r="K220" s="156">
        <v>5878.2</v>
      </c>
      <c r="L220" s="75"/>
    </row>
    <row r="221" spans="1:12" x14ac:dyDescent="0.25">
      <c r="A221" s="87">
        <v>211</v>
      </c>
      <c r="B221" s="137" t="s">
        <v>28</v>
      </c>
      <c r="C221" s="138" t="s">
        <v>584</v>
      </c>
      <c r="D221" s="137" t="s">
        <v>28</v>
      </c>
      <c r="E221" s="139">
        <v>4318159</v>
      </c>
      <c r="F221" s="88" t="s">
        <v>585</v>
      </c>
      <c r="G221" s="89" t="s">
        <v>188</v>
      </c>
      <c r="H221" s="140">
        <v>506</v>
      </c>
      <c r="I221" s="154">
        <f t="shared" si="6"/>
        <v>-3.0000000000000013E-2</v>
      </c>
      <c r="J221" s="155">
        <f t="shared" si="7"/>
        <v>15.180000000000007</v>
      </c>
      <c r="K221" s="156">
        <v>490.82</v>
      </c>
      <c r="L221" s="75"/>
    </row>
    <row r="222" spans="1:12" x14ac:dyDescent="0.25">
      <c r="A222" s="87">
        <v>212</v>
      </c>
      <c r="B222" s="137" t="s">
        <v>28</v>
      </c>
      <c r="C222" s="138" t="s">
        <v>586</v>
      </c>
      <c r="D222" s="137" t="s">
        <v>28</v>
      </c>
      <c r="E222" s="139">
        <v>4318930</v>
      </c>
      <c r="F222" s="88" t="s">
        <v>587</v>
      </c>
      <c r="G222" s="89" t="s">
        <v>188</v>
      </c>
      <c r="H222" s="140">
        <v>180</v>
      </c>
      <c r="I222" s="154">
        <f t="shared" si="6"/>
        <v>-3.000000000000003E-2</v>
      </c>
      <c r="J222" s="155">
        <f t="shared" si="7"/>
        <v>5.4000000000000057</v>
      </c>
      <c r="K222" s="156">
        <v>174.6</v>
      </c>
      <c r="L222" s="75"/>
    </row>
    <row r="223" spans="1:12" x14ac:dyDescent="0.25">
      <c r="A223" s="87">
        <v>213</v>
      </c>
      <c r="B223" s="137" t="s">
        <v>28</v>
      </c>
      <c r="C223" s="138" t="s">
        <v>588</v>
      </c>
      <c r="D223" s="137" t="s">
        <v>28</v>
      </c>
      <c r="E223" s="139">
        <v>4319551</v>
      </c>
      <c r="F223" s="88" t="s">
        <v>3088</v>
      </c>
      <c r="G223" s="89" t="s">
        <v>188</v>
      </c>
      <c r="H223" s="140">
        <v>3365</v>
      </c>
      <c r="I223" s="154">
        <f t="shared" si="6"/>
        <v>-0.05</v>
      </c>
      <c r="J223" s="155">
        <f t="shared" si="7"/>
        <v>168.25</v>
      </c>
      <c r="K223" s="156">
        <f>H223*0.95</f>
        <v>3196.75</v>
      </c>
      <c r="L223" s="75"/>
    </row>
    <row r="224" spans="1:12" x14ac:dyDescent="0.25">
      <c r="A224" s="87">
        <v>214</v>
      </c>
      <c r="B224" s="137" t="s">
        <v>28</v>
      </c>
      <c r="C224" s="138" t="s">
        <v>589</v>
      </c>
      <c r="D224" s="137" t="s">
        <v>28</v>
      </c>
      <c r="E224" s="139">
        <v>4319898</v>
      </c>
      <c r="F224" s="88" t="s">
        <v>590</v>
      </c>
      <c r="G224" s="89" t="s">
        <v>188</v>
      </c>
      <c r="H224" s="140">
        <v>1832</v>
      </c>
      <c r="I224" s="154">
        <f t="shared" si="6"/>
        <v>-3.000000000000002E-2</v>
      </c>
      <c r="J224" s="155">
        <f t="shared" si="7"/>
        <v>54.960000000000036</v>
      </c>
      <c r="K224" s="156">
        <v>1777.04</v>
      </c>
      <c r="L224" s="75"/>
    </row>
    <row r="225" spans="1:12" x14ac:dyDescent="0.25">
      <c r="A225" s="87">
        <v>215</v>
      </c>
      <c r="B225" s="137" t="s">
        <v>28</v>
      </c>
      <c r="C225" s="138" t="s">
        <v>591</v>
      </c>
      <c r="D225" s="137" t="s">
        <v>28</v>
      </c>
      <c r="E225" s="139">
        <v>4319899</v>
      </c>
      <c r="F225" s="88" t="s">
        <v>592</v>
      </c>
      <c r="G225" s="89" t="s">
        <v>188</v>
      </c>
      <c r="H225" s="140">
        <v>1834</v>
      </c>
      <c r="I225" s="154">
        <f t="shared" si="6"/>
        <v>-2.9999999999999988E-2</v>
      </c>
      <c r="J225" s="155">
        <f t="shared" si="7"/>
        <v>55.019999999999982</v>
      </c>
      <c r="K225" s="156">
        <v>1778.98</v>
      </c>
      <c r="L225" s="75"/>
    </row>
    <row r="226" spans="1:12" x14ac:dyDescent="0.25">
      <c r="A226" s="87">
        <v>216</v>
      </c>
      <c r="B226" s="137" t="s">
        <v>28</v>
      </c>
      <c r="C226" s="138" t="s">
        <v>593</v>
      </c>
      <c r="D226" s="137" t="s">
        <v>28</v>
      </c>
      <c r="E226" s="139">
        <v>4322288</v>
      </c>
      <c r="F226" s="88" t="s">
        <v>594</v>
      </c>
      <c r="G226" s="89" t="s">
        <v>188</v>
      </c>
      <c r="H226" s="140">
        <v>7970</v>
      </c>
      <c r="I226" s="154">
        <f t="shared" si="6"/>
        <v>-3.0000000000000044E-2</v>
      </c>
      <c r="J226" s="155">
        <f t="shared" si="7"/>
        <v>239.10000000000036</v>
      </c>
      <c r="K226" s="156">
        <v>7730.9</v>
      </c>
      <c r="L226" s="75"/>
    </row>
    <row r="227" spans="1:12" x14ac:dyDescent="0.25">
      <c r="A227" s="87">
        <v>217</v>
      </c>
      <c r="B227" s="137" t="s">
        <v>28</v>
      </c>
      <c r="C227" s="138" t="s">
        <v>595</v>
      </c>
      <c r="D227" s="137" t="s">
        <v>28</v>
      </c>
      <c r="E227" s="139">
        <v>4322317</v>
      </c>
      <c r="F227" s="88" t="s">
        <v>596</v>
      </c>
      <c r="G227" s="89" t="s">
        <v>188</v>
      </c>
      <c r="H227" s="140">
        <v>636</v>
      </c>
      <c r="I227" s="154">
        <f t="shared" si="6"/>
        <v>-3.0000000000000065E-2</v>
      </c>
      <c r="J227" s="155">
        <f t="shared" si="7"/>
        <v>19.080000000000041</v>
      </c>
      <c r="K227" s="156">
        <v>616.91999999999996</v>
      </c>
      <c r="L227" s="75"/>
    </row>
    <row r="228" spans="1:12" x14ac:dyDescent="0.25">
      <c r="A228" s="87">
        <v>218</v>
      </c>
      <c r="B228" s="137" t="s">
        <v>28</v>
      </c>
      <c r="C228" s="138" t="s">
        <v>597</v>
      </c>
      <c r="D228" s="137" t="s">
        <v>28</v>
      </c>
      <c r="E228" s="139">
        <v>4322682</v>
      </c>
      <c r="F228" s="88" t="s">
        <v>598</v>
      </c>
      <c r="G228" s="89" t="s">
        <v>188</v>
      </c>
      <c r="H228" s="140">
        <v>692</v>
      </c>
      <c r="I228" s="154">
        <f t="shared" si="6"/>
        <v>-2.9999999999999988E-2</v>
      </c>
      <c r="J228" s="155">
        <f t="shared" si="7"/>
        <v>20.759999999999991</v>
      </c>
      <c r="K228" s="156">
        <v>671.24</v>
      </c>
      <c r="L228" s="75"/>
    </row>
    <row r="229" spans="1:12" x14ac:dyDescent="0.25">
      <c r="A229" s="87">
        <v>219</v>
      </c>
      <c r="B229" s="137" t="s">
        <v>28</v>
      </c>
      <c r="C229" s="138" t="s">
        <v>599</v>
      </c>
      <c r="D229" s="137" t="s">
        <v>28</v>
      </c>
      <c r="E229" s="139">
        <v>4322928</v>
      </c>
      <c r="F229" s="88" t="s">
        <v>600</v>
      </c>
      <c r="G229" s="89" t="s">
        <v>188</v>
      </c>
      <c r="H229" s="140">
        <v>51</v>
      </c>
      <c r="I229" s="154">
        <f t="shared" si="6"/>
        <v>-3.0000000000000023E-2</v>
      </c>
      <c r="J229" s="155">
        <f t="shared" si="7"/>
        <v>1.5300000000000011</v>
      </c>
      <c r="K229" s="156">
        <v>49.47</v>
      </c>
      <c r="L229" s="75"/>
    </row>
    <row r="230" spans="1:12" x14ac:dyDescent="0.25">
      <c r="A230" s="87">
        <v>220</v>
      </c>
      <c r="B230" s="137" t="s">
        <v>28</v>
      </c>
      <c r="C230" s="138" t="s">
        <v>601</v>
      </c>
      <c r="D230" s="137" t="s">
        <v>28</v>
      </c>
      <c r="E230" s="139">
        <v>4323014</v>
      </c>
      <c r="F230" s="88" t="s">
        <v>604</v>
      </c>
      <c r="G230" s="89" t="s">
        <v>188</v>
      </c>
      <c r="H230" s="140">
        <v>207</v>
      </c>
      <c r="I230" s="154">
        <f t="shared" si="6"/>
        <v>-3.0000000000000037E-2</v>
      </c>
      <c r="J230" s="155">
        <f t="shared" si="7"/>
        <v>6.210000000000008</v>
      </c>
      <c r="K230" s="156">
        <v>200.79</v>
      </c>
      <c r="L230" s="75"/>
    </row>
    <row r="231" spans="1:12" x14ac:dyDescent="0.25">
      <c r="A231" s="87">
        <v>221</v>
      </c>
      <c r="B231" s="137" t="s">
        <v>28</v>
      </c>
      <c r="C231" s="138" t="s">
        <v>602</v>
      </c>
      <c r="D231" s="137" t="s">
        <v>28</v>
      </c>
      <c r="E231" s="139">
        <v>4323032</v>
      </c>
      <c r="F231" s="88" t="s">
        <v>603</v>
      </c>
      <c r="G231" s="89" t="s">
        <v>188</v>
      </c>
      <c r="H231" s="140">
        <v>160</v>
      </c>
      <c r="I231" s="154">
        <f t="shared" si="6"/>
        <v>-3.0000000000000072E-2</v>
      </c>
      <c r="J231" s="155">
        <f t="shared" si="7"/>
        <v>4.8000000000000114</v>
      </c>
      <c r="K231" s="156">
        <v>155.19999999999999</v>
      </c>
      <c r="L231" s="75"/>
    </row>
    <row r="232" spans="1:12" x14ac:dyDescent="0.25">
      <c r="A232" s="87">
        <v>222</v>
      </c>
      <c r="B232" s="137" t="s">
        <v>28</v>
      </c>
      <c r="C232" s="138" t="s">
        <v>605</v>
      </c>
      <c r="D232" s="137" t="s">
        <v>28</v>
      </c>
      <c r="E232" s="139">
        <v>4323151</v>
      </c>
      <c r="F232" s="88" t="s">
        <v>606</v>
      </c>
      <c r="G232" s="89" t="s">
        <v>188</v>
      </c>
      <c r="H232" s="140">
        <v>686</v>
      </c>
      <c r="I232" s="154">
        <f t="shared" si="6"/>
        <v>-3.0000000000000061E-2</v>
      </c>
      <c r="J232" s="155">
        <f t="shared" si="7"/>
        <v>20.580000000000041</v>
      </c>
      <c r="K232" s="156">
        <v>665.42</v>
      </c>
      <c r="L232" s="75"/>
    </row>
    <row r="233" spans="1:12" x14ac:dyDescent="0.25">
      <c r="A233" s="87">
        <v>223</v>
      </c>
      <c r="B233" s="137" t="s">
        <v>28</v>
      </c>
      <c r="C233" s="138" t="s">
        <v>607</v>
      </c>
      <c r="D233" s="137" t="s">
        <v>28</v>
      </c>
      <c r="E233" s="139">
        <v>4323154</v>
      </c>
      <c r="F233" s="88" t="s">
        <v>608</v>
      </c>
      <c r="G233" s="89" t="s">
        <v>188</v>
      </c>
      <c r="H233" s="140">
        <v>5490</v>
      </c>
      <c r="I233" s="154">
        <f t="shared" si="6"/>
        <v>-2.9999999999999968E-2</v>
      </c>
      <c r="J233" s="155">
        <f t="shared" si="7"/>
        <v>164.69999999999982</v>
      </c>
      <c r="K233" s="156">
        <v>5325.3</v>
      </c>
      <c r="L233" s="75"/>
    </row>
    <row r="234" spans="1:12" x14ac:dyDescent="0.25">
      <c r="A234" s="87">
        <v>224</v>
      </c>
      <c r="B234" s="137" t="s">
        <v>28</v>
      </c>
      <c r="C234" s="138" t="s">
        <v>609</v>
      </c>
      <c r="D234" s="137" t="s">
        <v>28</v>
      </c>
      <c r="E234" s="139">
        <v>4323155</v>
      </c>
      <c r="F234" s="88" t="s">
        <v>610</v>
      </c>
      <c r="G234" s="89" t="s">
        <v>188</v>
      </c>
      <c r="H234" s="140">
        <v>23850</v>
      </c>
      <c r="I234" s="154">
        <f t="shared" si="6"/>
        <v>-0.03</v>
      </c>
      <c r="J234" s="155">
        <f t="shared" si="7"/>
        <v>715.5</v>
      </c>
      <c r="K234" s="156">
        <v>23134.5</v>
      </c>
      <c r="L234" s="75"/>
    </row>
    <row r="235" spans="1:12" x14ac:dyDescent="0.25">
      <c r="A235" s="87">
        <v>225</v>
      </c>
      <c r="B235" s="137" t="s">
        <v>28</v>
      </c>
      <c r="C235" s="138" t="s">
        <v>611</v>
      </c>
      <c r="D235" s="137" t="s">
        <v>28</v>
      </c>
      <c r="E235" s="139">
        <v>4323159</v>
      </c>
      <c r="F235" s="88" t="s">
        <v>612</v>
      </c>
      <c r="G235" s="89" t="s">
        <v>188</v>
      </c>
      <c r="H235" s="140">
        <v>668</v>
      </c>
      <c r="I235" s="154">
        <f t="shared" si="6"/>
        <v>-2.9999999999999947E-2</v>
      </c>
      <c r="J235" s="155">
        <f t="shared" si="7"/>
        <v>20.039999999999964</v>
      </c>
      <c r="K235" s="156">
        <v>647.96</v>
      </c>
      <c r="L235" s="75"/>
    </row>
    <row r="236" spans="1:12" x14ac:dyDescent="0.25">
      <c r="A236" s="87">
        <v>226</v>
      </c>
      <c r="B236" s="137" t="s">
        <v>28</v>
      </c>
      <c r="C236" s="138" t="s">
        <v>613</v>
      </c>
      <c r="D236" s="137" t="s">
        <v>28</v>
      </c>
      <c r="E236" s="139">
        <v>4323161</v>
      </c>
      <c r="F236" s="88" t="s">
        <v>608</v>
      </c>
      <c r="G236" s="89" t="s">
        <v>188</v>
      </c>
      <c r="H236" s="140">
        <v>5130</v>
      </c>
      <c r="I236" s="154">
        <f t="shared" si="6"/>
        <v>-3.0000000000000106E-2</v>
      </c>
      <c r="J236" s="155">
        <f t="shared" si="7"/>
        <v>153.90000000000055</v>
      </c>
      <c r="K236" s="156">
        <v>4976.0999999999995</v>
      </c>
      <c r="L236" s="75"/>
    </row>
    <row r="237" spans="1:12" x14ac:dyDescent="0.25">
      <c r="A237" s="87">
        <v>227</v>
      </c>
      <c r="B237" s="137" t="s">
        <v>28</v>
      </c>
      <c r="C237" s="138" t="s">
        <v>614</v>
      </c>
      <c r="D237" s="137" t="s">
        <v>28</v>
      </c>
      <c r="E237" s="139">
        <v>4323163</v>
      </c>
      <c r="F237" s="88" t="s">
        <v>610</v>
      </c>
      <c r="G237" s="89" t="s">
        <v>188</v>
      </c>
      <c r="H237" s="140">
        <v>22870</v>
      </c>
      <c r="I237" s="154">
        <f t="shared" si="6"/>
        <v>-3.0000000000000096E-2</v>
      </c>
      <c r="J237" s="155">
        <f t="shared" si="7"/>
        <v>686.10000000000218</v>
      </c>
      <c r="K237" s="156">
        <v>22183.899999999998</v>
      </c>
      <c r="L237" s="75"/>
    </row>
    <row r="238" spans="1:12" x14ac:dyDescent="0.25">
      <c r="A238" s="87">
        <v>228</v>
      </c>
      <c r="B238" s="137" t="s">
        <v>28</v>
      </c>
      <c r="C238" s="138" t="s">
        <v>615</v>
      </c>
      <c r="D238" s="137" t="s">
        <v>28</v>
      </c>
      <c r="E238" s="139">
        <v>4323291</v>
      </c>
      <c r="F238" s="88" t="s">
        <v>616</v>
      </c>
      <c r="G238" s="89" t="s">
        <v>188</v>
      </c>
      <c r="H238" s="140">
        <v>462</v>
      </c>
      <c r="I238" s="154">
        <f t="shared" si="6"/>
        <v>-3.000000000000003E-2</v>
      </c>
      <c r="J238" s="155">
        <f t="shared" si="7"/>
        <v>13.860000000000014</v>
      </c>
      <c r="K238" s="156">
        <v>448.14</v>
      </c>
      <c r="L238" s="75"/>
    </row>
    <row r="239" spans="1:12" x14ac:dyDescent="0.25">
      <c r="A239" s="87">
        <v>229</v>
      </c>
      <c r="B239" s="137" t="s">
        <v>28</v>
      </c>
      <c r="C239" s="138" t="s">
        <v>617</v>
      </c>
      <c r="D239" s="137" t="s">
        <v>28</v>
      </c>
      <c r="E239" s="139">
        <v>4323306</v>
      </c>
      <c r="F239" s="88" t="s">
        <v>618</v>
      </c>
      <c r="G239" s="89" t="s">
        <v>188</v>
      </c>
      <c r="H239" s="140">
        <v>1278</v>
      </c>
      <c r="I239" s="154">
        <f t="shared" si="6"/>
        <v>-3.0000000000000113E-2</v>
      </c>
      <c r="J239" s="155">
        <f t="shared" si="7"/>
        <v>38.340000000000146</v>
      </c>
      <c r="K239" s="156">
        <v>1239.6599999999999</v>
      </c>
      <c r="L239" s="75"/>
    </row>
    <row r="240" spans="1:12" x14ac:dyDescent="0.25">
      <c r="A240" s="87">
        <v>230</v>
      </c>
      <c r="B240" s="137" t="s">
        <v>28</v>
      </c>
      <c r="C240" s="138" t="s">
        <v>619</v>
      </c>
      <c r="D240" s="137" t="s">
        <v>28</v>
      </c>
      <c r="E240" s="139">
        <v>4323975</v>
      </c>
      <c r="F240" s="88" t="s">
        <v>620</v>
      </c>
      <c r="G240" s="89" t="s">
        <v>188</v>
      </c>
      <c r="H240" s="140">
        <v>44.23</v>
      </c>
      <c r="I240" s="154">
        <f t="shared" si="6"/>
        <v>-3.0000000000000047E-2</v>
      </c>
      <c r="J240" s="155">
        <f t="shared" si="7"/>
        <v>1.326900000000002</v>
      </c>
      <c r="K240" s="156">
        <v>42.903099999999995</v>
      </c>
      <c r="L240" s="75"/>
    </row>
    <row r="241" spans="1:12" x14ac:dyDescent="0.25">
      <c r="A241" s="87">
        <v>231</v>
      </c>
      <c r="B241" s="137" t="s">
        <v>28</v>
      </c>
      <c r="C241" s="138" t="s">
        <v>621</v>
      </c>
      <c r="D241" s="137" t="s">
        <v>28</v>
      </c>
      <c r="E241" s="139">
        <v>4323977</v>
      </c>
      <c r="F241" s="88" t="s">
        <v>622</v>
      </c>
      <c r="G241" s="89" t="s">
        <v>188</v>
      </c>
      <c r="H241" s="140">
        <v>848</v>
      </c>
      <c r="I241" s="154">
        <f t="shared" si="6"/>
        <v>-3.0000000000000065E-2</v>
      </c>
      <c r="J241" s="155">
        <f t="shared" si="7"/>
        <v>25.440000000000055</v>
      </c>
      <c r="K241" s="156">
        <v>822.56</v>
      </c>
      <c r="L241" s="75"/>
    </row>
    <row r="242" spans="1:12" x14ac:dyDescent="0.25">
      <c r="A242" s="87">
        <v>232</v>
      </c>
      <c r="B242" s="137" t="s">
        <v>28</v>
      </c>
      <c r="C242" s="138" t="s">
        <v>623</v>
      </c>
      <c r="D242" s="137" t="s">
        <v>28</v>
      </c>
      <c r="E242" s="139">
        <v>4324018</v>
      </c>
      <c r="F242" s="88" t="s">
        <v>624</v>
      </c>
      <c r="G242" s="89" t="s">
        <v>188</v>
      </c>
      <c r="H242" s="140">
        <v>644</v>
      </c>
      <c r="I242" s="154">
        <f t="shared" si="6"/>
        <v>-3.0000000000000079E-2</v>
      </c>
      <c r="J242" s="155">
        <f t="shared" si="7"/>
        <v>19.32000000000005</v>
      </c>
      <c r="K242" s="156">
        <v>624.67999999999995</v>
      </c>
      <c r="L242" s="75"/>
    </row>
    <row r="243" spans="1:12" x14ac:dyDescent="0.25">
      <c r="A243" s="87">
        <v>233</v>
      </c>
      <c r="B243" s="137" t="s">
        <v>28</v>
      </c>
      <c r="C243" s="138" t="s">
        <v>625</v>
      </c>
      <c r="D243" s="137" t="s">
        <v>28</v>
      </c>
      <c r="E243" s="139">
        <v>4324020</v>
      </c>
      <c r="F243" s="88" t="s">
        <v>626</v>
      </c>
      <c r="G243" s="89" t="s">
        <v>188</v>
      </c>
      <c r="H243" s="140">
        <v>5750</v>
      </c>
      <c r="I243" s="154">
        <f t="shared" si="6"/>
        <v>-0.03</v>
      </c>
      <c r="J243" s="155">
        <f t="shared" si="7"/>
        <v>172.5</v>
      </c>
      <c r="K243" s="156">
        <v>5577.5</v>
      </c>
      <c r="L243" s="75"/>
    </row>
    <row r="244" spans="1:12" x14ac:dyDescent="0.25">
      <c r="A244" s="87">
        <v>234</v>
      </c>
      <c r="B244" s="137" t="s">
        <v>28</v>
      </c>
      <c r="C244" s="138" t="s">
        <v>627</v>
      </c>
      <c r="D244" s="137" t="s">
        <v>28</v>
      </c>
      <c r="E244" s="139">
        <v>4324287</v>
      </c>
      <c r="F244" s="88" t="s">
        <v>628</v>
      </c>
      <c r="G244" s="89" t="s">
        <v>188</v>
      </c>
      <c r="H244" s="140">
        <v>658</v>
      </c>
      <c r="I244" s="154">
        <f t="shared" si="6"/>
        <v>-3.0000000000000013E-2</v>
      </c>
      <c r="J244" s="155">
        <f t="shared" si="7"/>
        <v>19.740000000000009</v>
      </c>
      <c r="K244" s="156">
        <v>638.26</v>
      </c>
      <c r="L244" s="75"/>
    </row>
    <row r="245" spans="1:12" x14ac:dyDescent="0.25">
      <c r="A245" s="87">
        <v>235</v>
      </c>
      <c r="B245" s="137" t="s">
        <v>28</v>
      </c>
      <c r="C245" s="138" t="s">
        <v>629</v>
      </c>
      <c r="D245" s="137" t="s">
        <v>28</v>
      </c>
      <c r="E245" s="139">
        <v>4326270</v>
      </c>
      <c r="F245" s="88" t="s">
        <v>630</v>
      </c>
      <c r="G245" s="89" t="s">
        <v>188</v>
      </c>
      <c r="H245" s="140">
        <v>3490</v>
      </c>
      <c r="I245" s="154">
        <f t="shared" si="6"/>
        <v>-3.0000000000000079E-2</v>
      </c>
      <c r="J245" s="155">
        <f t="shared" si="7"/>
        <v>104.70000000000027</v>
      </c>
      <c r="K245" s="156">
        <v>3385.2999999999997</v>
      </c>
      <c r="L245" s="75"/>
    </row>
    <row r="246" spans="1:12" x14ac:dyDescent="0.25">
      <c r="A246" s="87">
        <v>236</v>
      </c>
      <c r="B246" s="137" t="s">
        <v>28</v>
      </c>
      <c r="C246" s="138" t="s">
        <v>631</v>
      </c>
      <c r="D246" s="137" t="s">
        <v>28</v>
      </c>
      <c r="E246" s="139">
        <v>4326614</v>
      </c>
      <c r="F246" s="88" t="s">
        <v>632</v>
      </c>
      <c r="G246" s="89" t="s">
        <v>188</v>
      </c>
      <c r="H246" s="140">
        <v>5710</v>
      </c>
      <c r="I246" s="154">
        <f t="shared" si="6"/>
        <v>-3.0000000000000034E-2</v>
      </c>
      <c r="J246" s="155">
        <f t="shared" si="7"/>
        <v>171.30000000000018</v>
      </c>
      <c r="K246" s="156">
        <v>5538.7</v>
      </c>
      <c r="L246" s="75"/>
    </row>
    <row r="247" spans="1:12" x14ac:dyDescent="0.25">
      <c r="A247" s="87">
        <v>237</v>
      </c>
      <c r="B247" s="137" t="s">
        <v>28</v>
      </c>
      <c r="C247" s="138" t="s">
        <v>633</v>
      </c>
      <c r="D247" s="137" t="s">
        <v>28</v>
      </c>
      <c r="E247" s="139">
        <v>4326659</v>
      </c>
      <c r="F247" s="88" t="s">
        <v>634</v>
      </c>
      <c r="G247" s="89" t="s">
        <v>188</v>
      </c>
      <c r="H247" s="140">
        <v>3735</v>
      </c>
      <c r="I247" s="154">
        <f t="shared" si="6"/>
        <v>-3.0000000000000047E-2</v>
      </c>
      <c r="J247" s="155">
        <f t="shared" si="7"/>
        <v>112.05000000000018</v>
      </c>
      <c r="K247" s="156">
        <v>3622.95</v>
      </c>
      <c r="L247" s="75"/>
    </row>
    <row r="248" spans="1:12" x14ac:dyDescent="0.25">
      <c r="A248" s="87">
        <v>238</v>
      </c>
      <c r="B248" s="137" t="s">
        <v>28</v>
      </c>
      <c r="C248" s="138" t="s">
        <v>635</v>
      </c>
      <c r="D248" s="137" t="s">
        <v>28</v>
      </c>
      <c r="E248" s="139">
        <v>4326708</v>
      </c>
      <c r="F248" s="88" t="s">
        <v>3089</v>
      </c>
      <c r="G248" s="89" t="s">
        <v>188</v>
      </c>
      <c r="H248" s="140">
        <v>5940</v>
      </c>
      <c r="I248" s="154">
        <f t="shared" si="6"/>
        <v>-2.9999999999999968E-2</v>
      </c>
      <c r="J248" s="155">
        <f t="shared" si="7"/>
        <v>178.19999999999982</v>
      </c>
      <c r="K248" s="156">
        <v>5761.8</v>
      </c>
      <c r="L248" s="75"/>
    </row>
    <row r="249" spans="1:12" x14ac:dyDescent="0.25">
      <c r="A249" s="87">
        <v>239</v>
      </c>
      <c r="B249" s="137" t="s">
        <v>28</v>
      </c>
      <c r="C249" s="138" t="s">
        <v>636</v>
      </c>
      <c r="D249" s="137" t="s">
        <v>28</v>
      </c>
      <c r="E249" s="139">
        <v>4327569</v>
      </c>
      <c r="F249" s="88" t="s">
        <v>637</v>
      </c>
      <c r="G249" s="89" t="s">
        <v>188</v>
      </c>
      <c r="H249" s="140">
        <v>546</v>
      </c>
      <c r="I249" s="154">
        <f t="shared" si="6"/>
        <v>-2.9999999999999992E-2</v>
      </c>
      <c r="J249" s="155">
        <f t="shared" si="7"/>
        <v>16.379999999999995</v>
      </c>
      <c r="K249" s="156">
        <v>529.62</v>
      </c>
      <c r="L249" s="75"/>
    </row>
    <row r="250" spans="1:12" x14ac:dyDescent="0.25">
      <c r="A250" s="87">
        <v>240</v>
      </c>
      <c r="B250" s="137" t="s">
        <v>28</v>
      </c>
      <c r="C250" s="138" t="s">
        <v>638</v>
      </c>
      <c r="D250" s="137" t="s">
        <v>28</v>
      </c>
      <c r="E250" s="139">
        <v>4327687</v>
      </c>
      <c r="F250" s="88" t="s">
        <v>639</v>
      </c>
      <c r="G250" s="89" t="s">
        <v>188</v>
      </c>
      <c r="H250" s="140">
        <v>30.81</v>
      </c>
      <c r="I250" s="154">
        <f t="shared" si="6"/>
        <v>-3.0000000000000079E-2</v>
      </c>
      <c r="J250" s="155">
        <f t="shared" si="7"/>
        <v>0.92430000000000234</v>
      </c>
      <c r="K250" s="156">
        <v>29.885699999999996</v>
      </c>
      <c r="L250" s="75"/>
    </row>
    <row r="251" spans="1:12" x14ac:dyDescent="0.25">
      <c r="A251" s="87">
        <v>241</v>
      </c>
      <c r="B251" s="137" t="s">
        <v>28</v>
      </c>
      <c r="C251" s="138" t="s">
        <v>640</v>
      </c>
      <c r="D251" s="137" t="s">
        <v>28</v>
      </c>
      <c r="E251" s="139">
        <v>4327689</v>
      </c>
      <c r="F251" s="88" t="s">
        <v>641</v>
      </c>
      <c r="G251" s="89" t="s">
        <v>188</v>
      </c>
      <c r="H251" s="140">
        <v>30.47</v>
      </c>
      <c r="I251" s="154">
        <f t="shared" si="6"/>
        <v>-3.0000000000000041E-2</v>
      </c>
      <c r="J251" s="155">
        <f t="shared" si="7"/>
        <v>0.91410000000000124</v>
      </c>
      <c r="K251" s="156">
        <v>29.555899999999998</v>
      </c>
      <c r="L251" s="75"/>
    </row>
    <row r="252" spans="1:12" x14ac:dyDescent="0.25">
      <c r="A252" s="87">
        <v>242</v>
      </c>
      <c r="B252" s="137" t="s">
        <v>28</v>
      </c>
      <c r="C252" s="138" t="s">
        <v>642</v>
      </c>
      <c r="D252" s="137" t="s">
        <v>28</v>
      </c>
      <c r="E252" s="139">
        <v>4327690</v>
      </c>
      <c r="F252" s="88" t="s">
        <v>643</v>
      </c>
      <c r="G252" s="89" t="s">
        <v>188</v>
      </c>
      <c r="H252" s="140">
        <v>970</v>
      </c>
      <c r="I252" s="154">
        <f t="shared" si="6"/>
        <v>-3.0000000000000023E-2</v>
      </c>
      <c r="J252" s="155">
        <f t="shared" si="7"/>
        <v>29.100000000000023</v>
      </c>
      <c r="K252" s="156">
        <v>940.9</v>
      </c>
      <c r="L252" s="75"/>
    </row>
    <row r="253" spans="1:12" x14ac:dyDescent="0.25">
      <c r="A253" s="87">
        <v>243</v>
      </c>
      <c r="B253" s="137" t="s">
        <v>28</v>
      </c>
      <c r="C253" s="138" t="s">
        <v>644</v>
      </c>
      <c r="D253" s="137" t="s">
        <v>28</v>
      </c>
      <c r="E253" s="139">
        <v>4327691</v>
      </c>
      <c r="F253" s="88" t="s">
        <v>645</v>
      </c>
      <c r="G253" s="89" t="s">
        <v>188</v>
      </c>
      <c r="H253" s="140">
        <v>970</v>
      </c>
      <c r="I253" s="154">
        <f t="shared" si="6"/>
        <v>-3.0000000000000023E-2</v>
      </c>
      <c r="J253" s="155">
        <f t="shared" si="7"/>
        <v>29.100000000000023</v>
      </c>
      <c r="K253" s="156">
        <v>940.9</v>
      </c>
      <c r="L253" s="75"/>
    </row>
    <row r="254" spans="1:12" x14ac:dyDescent="0.25">
      <c r="A254" s="87">
        <v>244</v>
      </c>
      <c r="B254" s="137" t="s">
        <v>28</v>
      </c>
      <c r="C254" s="138" t="s">
        <v>646</v>
      </c>
      <c r="D254" s="137" t="s">
        <v>28</v>
      </c>
      <c r="E254" s="139">
        <v>4327692</v>
      </c>
      <c r="F254" s="88" t="s">
        <v>647</v>
      </c>
      <c r="G254" s="89" t="s">
        <v>188</v>
      </c>
      <c r="H254" s="140">
        <v>992</v>
      </c>
      <c r="I254" s="154">
        <f t="shared" si="6"/>
        <v>-2.9999999999999992E-2</v>
      </c>
      <c r="J254" s="155">
        <f t="shared" si="7"/>
        <v>29.759999999999991</v>
      </c>
      <c r="K254" s="156">
        <v>962.24</v>
      </c>
      <c r="L254" s="75"/>
    </row>
    <row r="255" spans="1:12" x14ac:dyDescent="0.25">
      <c r="A255" s="87">
        <v>245</v>
      </c>
      <c r="B255" s="137" t="s">
        <v>28</v>
      </c>
      <c r="C255" s="138" t="s">
        <v>648</v>
      </c>
      <c r="D255" s="137" t="s">
        <v>28</v>
      </c>
      <c r="E255" s="139">
        <v>4327693</v>
      </c>
      <c r="F255" s="88" t="s">
        <v>643</v>
      </c>
      <c r="G255" s="89" t="s">
        <v>188</v>
      </c>
      <c r="H255" s="140">
        <v>992</v>
      </c>
      <c r="I255" s="154">
        <f t="shared" si="6"/>
        <v>-2.9999999999999992E-2</v>
      </c>
      <c r="J255" s="155">
        <f t="shared" si="7"/>
        <v>29.759999999999991</v>
      </c>
      <c r="K255" s="156">
        <v>962.24</v>
      </c>
      <c r="L255" s="75"/>
    </row>
    <row r="256" spans="1:12" x14ac:dyDescent="0.25">
      <c r="A256" s="87">
        <v>246</v>
      </c>
      <c r="B256" s="137" t="s">
        <v>28</v>
      </c>
      <c r="C256" s="138" t="s">
        <v>649</v>
      </c>
      <c r="D256" s="137" t="s">
        <v>28</v>
      </c>
      <c r="E256" s="139">
        <v>4328639</v>
      </c>
      <c r="F256" s="88" t="s">
        <v>650</v>
      </c>
      <c r="G256" s="89" t="s">
        <v>188</v>
      </c>
      <c r="H256" s="140">
        <v>834</v>
      </c>
      <c r="I256" s="154">
        <f t="shared" si="6"/>
        <v>-2.9999999999999978E-2</v>
      </c>
      <c r="J256" s="155">
        <f t="shared" si="7"/>
        <v>25.019999999999982</v>
      </c>
      <c r="K256" s="156">
        <v>808.98</v>
      </c>
      <c r="L256" s="75"/>
    </row>
    <row r="257" spans="1:12" x14ac:dyDescent="0.25">
      <c r="A257" s="87">
        <v>247</v>
      </c>
      <c r="B257" s="137" t="s">
        <v>28</v>
      </c>
      <c r="C257" s="138" t="s">
        <v>651</v>
      </c>
      <c r="D257" s="137" t="s">
        <v>28</v>
      </c>
      <c r="E257" s="139">
        <v>4328895</v>
      </c>
      <c r="F257" s="88" t="s">
        <v>652</v>
      </c>
      <c r="G257" s="89" t="s">
        <v>188</v>
      </c>
      <c r="H257" s="140">
        <v>1548</v>
      </c>
      <c r="I257" s="154">
        <f t="shared" si="6"/>
        <v>-3.0000000000000034E-2</v>
      </c>
      <c r="J257" s="155">
        <f t="shared" si="7"/>
        <v>46.440000000000055</v>
      </c>
      <c r="K257" s="156">
        <v>1501.56</v>
      </c>
      <c r="L257" s="75"/>
    </row>
    <row r="258" spans="1:12" x14ac:dyDescent="0.25">
      <c r="A258" s="87">
        <v>248</v>
      </c>
      <c r="B258" s="137" t="s">
        <v>28</v>
      </c>
      <c r="C258" s="138" t="s">
        <v>653</v>
      </c>
      <c r="D258" s="137" t="s">
        <v>28</v>
      </c>
      <c r="E258" s="139">
        <v>4330015</v>
      </c>
      <c r="F258" s="88" t="s">
        <v>654</v>
      </c>
      <c r="G258" s="89" t="s">
        <v>188</v>
      </c>
      <c r="H258" s="140">
        <v>52.75</v>
      </c>
      <c r="I258" s="154">
        <f t="shared" si="6"/>
        <v>-3.0000000000000058E-2</v>
      </c>
      <c r="J258" s="155">
        <f t="shared" si="7"/>
        <v>1.5825000000000031</v>
      </c>
      <c r="K258" s="156">
        <v>51.167499999999997</v>
      </c>
      <c r="L258" s="75"/>
    </row>
    <row r="259" spans="1:12" x14ac:dyDescent="0.25">
      <c r="A259" s="87">
        <v>249</v>
      </c>
      <c r="B259" s="137" t="s">
        <v>28</v>
      </c>
      <c r="C259" s="138" t="s">
        <v>655</v>
      </c>
      <c r="D259" s="137" t="s">
        <v>28</v>
      </c>
      <c r="E259" s="139">
        <v>4330397</v>
      </c>
      <c r="F259" s="88" t="s">
        <v>656</v>
      </c>
      <c r="G259" s="89" t="s">
        <v>188</v>
      </c>
      <c r="H259" s="140">
        <v>610</v>
      </c>
      <c r="I259" s="154">
        <f t="shared" si="6"/>
        <v>-3.0000000000000113E-2</v>
      </c>
      <c r="J259" s="155">
        <f t="shared" si="7"/>
        <v>18.300000000000068</v>
      </c>
      <c r="K259" s="156">
        <v>591.69999999999993</v>
      </c>
      <c r="L259" s="75"/>
    </row>
    <row r="260" spans="1:12" x14ac:dyDescent="0.25">
      <c r="A260" s="87">
        <v>250</v>
      </c>
      <c r="B260" s="137" t="s">
        <v>28</v>
      </c>
      <c r="C260" s="138" t="s">
        <v>657</v>
      </c>
      <c r="D260" s="137" t="s">
        <v>28</v>
      </c>
      <c r="E260" s="139">
        <v>4330663</v>
      </c>
      <c r="F260" s="88" t="s">
        <v>493</v>
      </c>
      <c r="G260" s="89" t="s">
        <v>188</v>
      </c>
      <c r="H260" s="140">
        <v>1960</v>
      </c>
      <c r="I260" s="154">
        <f t="shared" si="6"/>
        <v>-2.9999999999999978E-2</v>
      </c>
      <c r="J260" s="155">
        <f t="shared" si="7"/>
        <v>58.799999999999955</v>
      </c>
      <c r="K260" s="156">
        <v>1901.2</v>
      </c>
      <c r="L260" s="75"/>
    </row>
    <row r="261" spans="1:12" x14ac:dyDescent="0.25">
      <c r="A261" s="87">
        <v>251</v>
      </c>
      <c r="B261" s="137" t="s">
        <v>28</v>
      </c>
      <c r="C261" s="138" t="s">
        <v>658</v>
      </c>
      <c r="D261" s="137" t="s">
        <v>28</v>
      </c>
      <c r="E261" s="139">
        <v>4331182</v>
      </c>
      <c r="F261" s="88" t="s">
        <v>659</v>
      </c>
      <c r="G261" s="89" t="s">
        <v>188</v>
      </c>
      <c r="H261" s="140">
        <v>238</v>
      </c>
      <c r="I261" s="154">
        <f t="shared" si="6"/>
        <v>-3.0000000000000061E-2</v>
      </c>
      <c r="J261" s="155">
        <f t="shared" si="7"/>
        <v>7.1400000000000148</v>
      </c>
      <c r="K261" s="156">
        <v>230.85999999999999</v>
      </c>
      <c r="L261" s="75"/>
    </row>
    <row r="262" spans="1:12" x14ac:dyDescent="0.25">
      <c r="A262" s="87">
        <v>252</v>
      </c>
      <c r="B262" s="137" t="s">
        <v>28</v>
      </c>
      <c r="C262" s="138" t="s">
        <v>660</v>
      </c>
      <c r="D262" s="137" t="s">
        <v>28</v>
      </c>
      <c r="E262" s="139">
        <v>4331244</v>
      </c>
      <c r="F262" s="88" t="s">
        <v>661</v>
      </c>
      <c r="G262" s="89" t="s">
        <v>188</v>
      </c>
      <c r="H262" s="140">
        <v>8050</v>
      </c>
      <c r="I262" s="154">
        <f t="shared" si="6"/>
        <v>-0.03</v>
      </c>
      <c r="J262" s="155">
        <f t="shared" si="7"/>
        <v>241.5</v>
      </c>
      <c r="K262" s="156">
        <v>7808.5</v>
      </c>
      <c r="L262" s="75"/>
    </row>
    <row r="263" spans="1:12" x14ac:dyDescent="0.25">
      <c r="A263" s="87">
        <v>253</v>
      </c>
      <c r="B263" s="137" t="s">
        <v>28</v>
      </c>
      <c r="C263" s="138" t="s">
        <v>662</v>
      </c>
      <c r="D263" s="137" t="s">
        <v>28</v>
      </c>
      <c r="E263" s="139">
        <v>4331246</v>
      </c>
      <c r="F263" s="88" t="s">
        <v>663</v>
      </c>
      <c r="G263" s="89" t="s">
        <v>188</v>
      </c>
      <c r="H263" s="140">
        <v>8050</v>
      </c>
      <c r="I263" s="154">
        <f t="shared" si="6"/>
        <v>-0.03</v>
      </c>
      <c r="J263" s="155">
        <f t="shared" si="7"/>
        <v>241.5</v>
      </c>
      <c r="K263" s="156">
        <v>7808.5</v>
      </c>
      <c r="L263" s="75"/>
    </row>
    <row r="264" spans="1:12" x14ac:dyDescent="0.25">
      <c r="A264" s="87">
        <v>254</v>
      </c>
      <c r="B264" s="137" t="s">
        <v>28</v>
      </c>
      <c r="C264" s="138" t="s">
        <v>664</v>
      </c>
      <c r="D264" s="137" t="s">
        <v>28</v>
      </c>
      <c r="E264" s="139">
        <v>4331247</v>
      </c>
      <c r="F264" s="88" t="s">
        <v>665</v>
      </c>
      <c r="G264" s="89" t="s">
        <v>188</v>
      </c>
      <c r="H264" s="140">
        <v>5960</v>
      </c>
      <c r="I264" s="154">
        <f t="shared" si="6"/>
        <v>-3.000000000000003E-2</v>
      </c>
      <c r="J264" s="155">
        <f t="shared" si="7"/>
        <v>178.80000000000018</v>
      </c>
      <c r="K264" s="156">
        <v>5781.2</v>
      </c>
      <c r="L264" s="75"/>
    </row>
    <row r="265" spans="1:12" x14ac:dyDescent="0.25">
      <c r="A265" s="87">
        <v>255</v>
      </c>
      <c r="B265" s="137" t="s">
        <v>28</v>
      </c>
      <c r="C265" s="138" t="s">
        <v>666</v>
      </c>
      <c r="D265" s="137" t="s">
        <v>28</v>
      </c>
      <c r="E265" s="139">
        <v>4331250</v>
      </c>
      <c r="F265" s="88" t="s">
        <v>667</v>
      </c>
      <c r="G265" s="89" t="s">
        <v>188</v>
      </c>
      <c r="H265" s="140">
        <v>5970</v>
      </c>
      <c r="I265" s="154">
        <f t="shared" si="6"/>
        <v>-3.0000000000000061E-2</v>
      </c>
      <c r="J265" s="155">
        <f t="shared" si="7"/>
        <v>179.10000000000036</v>
      </c>
      <c r="K265" s="156">
        <v>5790.9</v>
      </c>
      <c r="L265" s="75"/>
    </row>
    <row r="266" spans="1:12" x14ac:dyDescent="0.25">
      <c r="A266" s="87">
        <v>256</v>
      </c>
      <c r="B266" s="137" t="s">
        <v>28</v>
      </c>
      <c r="C266" s="138" t="s">
        <v>668</v>
      </c>
      <c r="D266" s="137" t="s">
        <v>28</v>
      </c>
      <c r="E266" s="139">
        <v>4331348</v>
      </c>
      <c r="F266" s="88" t="s">
        <v>669</v>
      </c>
      <c r="G266" s="89" t="s">
        <v>188</v>
      </c>
      <c r="H266" s="140">
        <v>375</v>
      </c>
      <c r="I266" s="154">
        <f t="shared" si="6"/>
        <v>-0.03</v>
      </c>
      <c r="J266" s="155">
        <f t="shared" si="7"/>
        <v>11.25</v>
      </c>
      <c r="K266" s="156">
        <v>363.75</v>
      </c>
      <c r="L266" s="75"/>
    </row>
    <row r="267" spans="1:12" x14ac:dyDescent="0.25">
      <c r="A267" s="87">
        <v>257</v>
      </c>
      <c r="B267" s="137" t="s">
        <v>28</v>
      </c>
      <c r="C267" s="138" t="s">
        <v>670</v>
      </c>
      <c r="D267" s="137" t="s">
        <v>28</v>
      </c>
      <c r="E267" s="139">
        <v>4331349</v>
      </c>
      <c r="F267" s="88" t="s">
        <v>671</v>
      </c>
      <c r="G267" s="89" t="s">
        <v>188</v>
      </c>
      <c r="H267" s="140">
        <v>376</v>
      </c>
      <c r="I267" s="154">
        <f t="shared" si="6"/>
        <v>-3.0000000000000079E-2</v>
      </c>
      <c r="J267" s="155">
        <f t="shared" si="7"/>
        <v>11.28000000000003</v>
      </c>
      <c r="K267" s="156">
        <v>364.71999999999997</v>
      </c>
      <c r="L267" s="75"/>
    </row>
    <row r="268" spans="1:12" x14ac:dyDescent="0.25">
      <c r="A268" s="87">
        <v>258</v>
      </c>
      <c r="B268" s="137" t="s">
        <v>28</v>
      </c>
      <c r="C268" s="138" t="s">
        <v>672</v>
      </c>
      <c r="D268" s="137" t="s">
        <v>28</v>
      </c>
      <c r="E268" s="139">
        <v>4332072</v>
      </c>
      <c r="F268" s="88" t="s">
        <v>673</v>
      </c>
      <c r="G268" s="89" t="s">
        <v>188</v>
      </c>
      <c r="H268" s="140">
        <v>700</v>
      </c>
      <c r="I268" s="154">
        <f t="shared" ref="I268:I331" si="8">(K268-H268)/H268</f>
        <v>-0.03</v>
      </c>
      <c r="J268" s="155">
        <f t="shared" ref="J268:J331" si="9">H268-K268</f>
        <v>21</v>
      </c>
      <c r="K268" s="156">
        <v>679</v>
      </c>
      <c r="L268" s="75"/>
    </row>
    <row r="269" spans="1:12" x14ac:dyDescent="0.25">
      <c r="A269" s="87">
        <v>259</v>
      </c>
      <c r="B269" s="137" t="s">
        <v>28</v>
      </c>
      <c r="C269" s="138" t="s">
        <v>674</v>
      </c>
      <c r="D269" s="137" t="s">
        <v>28</v>
      </c>
      <c r="E269" s="139">
        <v>4332073</v>
      </c>
      <c r="F269" s="88" t="s">
        <v>675</v>
      </c>
      <c r="G269" s="89" t="s">
        <v>188</v>
      </c>
      <c r="H269" s="140">
        <v>1292</v>
      </c>
      <c r="I269" s="154">
        <f t="shared" si="8"/>
        <v>-2.9999999999999992E-2</v>
      </c>
      <c r="J269" s="155">
        <f t="shared" si="9"/>
        <v>38.759999999999991</v>
      </c>
      <c r="K269" s="156">
        <v>1253.24</v>
      </c>
      <c r="L269" s="75"/>
    </row>
    <row r="270" spans="1:12" x14ac:dyDescent="0.25">
      <c r="A270" s="87">
        <v>260</v>
      </c>
      <c r="B270" s="137" t="s">
        <v>28</v>
      </c>
      <c r="C270" s="138" t="s">
        <v>676</v>
      </c>
      <c r="D270" s="137" t="s">
        <v>28</v>
      </c>
      <c r="E270" s="139">
        <v>4332075</v>
      </c>
      <c r="F270" s="88" t="s">
        <v>677</v>
      </c>
      <c r="G270" s="89" t="s">
        <v>188</v>
      </c>
      <c r="H270" s="140">
        <v>698</v>
      </c>
      <c r="I270" s="154">
        <f t="shared" si="8"/>
        <v>-3.0000000000000079E-2</v>
      </c>
      <c r="J270" s="155">
        <f t="shared" si="9"/>
        <v>20.940000000000055</v>
      </c>
      <c r="K270" s="156">
        <v>677.06</v>
      </c>
      <c r="L270" s="75"/>
    </row>
    <row r="271" spans="1:12" x14ac:dyDescent="0.25">
      <c r="A271" s="87">
        <v>261</v>
      </c>
      <c r="B271" s="137" t="s">
        <v>28</v>
      </c>
      <c r="C271" s="138" t="s">
        <v>678</v>
      </c>
      <c r="D271" s="137" t="s">
        <v>28</v>
      </c>
      <c r="E271" s="139">
        <v>4332076</v>
      </c>
      <c r="F271" s="88" t="s">
        <v>677</v>
      </c>
      <c r="G271" s="89" t="s">
        <v>188</v>
      </c>
      <c r="H271" s="140">
        <v>1290</v>
      </c>
      <c r="I271" s="154">
        <f t="shared" si="8"/>
        <v>-3.0000000000000034E-2</v>
      </c>
      <c r="J271" s="155">
        <f t="shared" si="9"/>
        <v>38.700000000000045</v>
      </c>
      <c r="K271" s="156">
        <v>1251.3</v>
      </c>
      <c r="L271" s="75"/>
    </row>
    <row r="272" spans="1:12" x14ac:dyDescent="0.25">
      <c r="A272" s="87">
        <v>262</v>
      </c>
      <c r="B272" s="137" t="s">
        <v>28</v>
      </c>
      <c r="C272" s="138" t="s">
        <v>679</v>
      </c>
      <c r="D272" s="137" t="s">
        <v>28</v>
      </c>
      <c r="E272" s="139">
        <v>4332077</v>
      </c>
      <c r="F272" s="88" t="s">
        <v>677</v>
      </c>
      <c r="G272" s="89" t="s">
        <v>188</v>
      </c>
      <c r="H272" s="140">
        <v>374</v>
      </c>
      <c r="I272" s="154">
        <f t="shared" si="8"/>
        <v>-3.0000000000000072E-2</v>
      </c>
      <c r="J272" s="155">
        <f t="shared" si="9"/>
        <v>11.220000000000027</v>
      </c>
      <c r="K272" s="156">
        <v>362.78</v>
      </c>
      <c r="L272" s="75"/>
    </row>
    <row r="273" spans="1:12" x14ac:dyDescent="0.25">
      <c r="A273" s="87">
        <v>263</v>
      </c>
      <c r="B273" s="137" t="s">
        <v>28</v>
      </c>
      <c r="C273" s="138" t="s">
        <v>680</v>
      </c>
      <c r="D273" s="137" t="s">
        <v>28</v>
      </c>
      <c r="E273" s="139">
        <v>4332078</v>
      </c>
      <c r="F273" s="88" t="s">
        <v>681</v>
      </c>
      <c r="G273" s="89" t="s">
        <v>188</v>
      </c>
      <c r="H273" s="140">
        <v>722</v>
      </c>
      <c r="I273" s="154">
        <f t="shared" si="8"/>
        <v>-2.9999999999999957E-2</v>
      </c>
      <c r="J273" s="155">
        <f t="shared" si="9"/>
        <v>21.659999999999968</v>
      </c>
      <c r="K273" s="156">
        <v>700.34</v>
      </c>
      <c r="L273" s="75"/>
    </row>
    <row r="274" spans="1:12" x14ac:dyDescent="0.25">
      <c r="A274" s="87">
        <v>264</v>
      </c>
      <c r="B274" s="137" t="s">
        <v>28</v>
      </c>
      <c r="C274" s="138" t="s">
        <v>682</v>
      </c>
      <c r="D274" s="137" t="s">
        <v>28</v>
      </c>
      <c r="E274" s="139">
        <v>4332079</v>
      </c>
      <c r="F274" s="88" t="s">
        <v>683</v>
      </c>
      <c r="G274" s="89" t="s">
        <v>188</v>
      </c>
      <c r="H274" s="140">
        <v>1472</v>
      </c>
      <c r="I274" s="154">
        <f t="shared" si="8"/>
        <v>-3.0000000000000054E-2</v>
      </c>
      <c r="J274" s="155">
        <f t="shared" si="9"/>
        <v>44.160000000000082</v>
      </c>
      <c r="K274" s="156">
        <v>1427.84</v>
      </c>
      <c r="L274" s="75"/>
    </row>
    <row r="275" spans="1:12" x14ac:dyDescent="0.25">
      <c r="A275" s="87">
        <v>265</v>
      </c>
      <c r="B275" s="137" t="s">
        <v>28</v>
      </c>
      <c r="C275" s="138" t="s">
        <v>684</v>
      </c>
      <c r="D275" s="137" t="s">
        <v>28</v>
      </c>
      <c r="E275" s="139">
        <v>4333183</v>
      </c>
      <c r="F275" s="88" t="s">
        <v>685</v>
      </c>
      <c r="G275" s="89" t="s">
        <v>188</v>
      </c>
      <c r="H275" s="140">
        <v>101</v>
      </c>
      <c r="I275" s="154">
        <f t="shared" si="8"/>
        <v>-3.0000000000000013E-2</v>
      </c>
      <c r="J275" s="155">
        <f t="shared" si="9"/>
        <v>3.0300000000000011</v>
      </c>
      <c r="K275" s="156">
        <v>97.97</v>
      </c>
      <c r="L275" s="75"/>
    </row>
    <row r="276" spans="1:12" x14ac:dyDescent="0.25">
      <c r="A276" s="87">
        <v>266</v>
      </c>
      <c r="B276" s="137" t="s">
        <v>28</v>
      </c>
      <c r="C276" s="138" t="s">
        <v>686</v>
      </c>
      <c r="D276" s="137" t="s">
        <v>28</v>
      </c>
      <c r="E276" s="139">
        <v>4333292</v>
      </c>
      <c r="F276" s="88" t="s">
        <v>687</v>
      </c>
      <c r="G276" s="89" t="s">
        <v>188</v>
      </c>
      <c r="H276" s="140">
        <v>726</v>
      </c>
      <c r="I276" s="154">
        <f t="shared" si="8"/>
        <v>-2.9999999999999961E-2</v>
      </c>
      <c r="J276" s="155">
        <f t="shared" si="9"/>
        <v>21.779999999999973</v>
      </c>
      <c r="K276" s="156">
        <v>704.22</v>
      </c>
      <c r="L276" s="75"/>
    </row>
    <row r="277" spans="1:12" x14ac:dyDescent="0.25">
      <c r="A277" s="87">
        <v>267</v>
      </c>
      <c r="B277" s="137" t="s">
        <v>28</v>
      </c>
      <c r="C277" s="138" t="s">
        <v>688</v>
      </c>
      <c r="D277" s="137" t="s">
        <v>28</v>
      </c>
      <c r="E277" s="139">
        <v>4333464</v>
      </c>
      <c r="F277" s="88" t="s">
        <v>689</v>
      </c>
      <c r="G277" s="89" t="s">
        <v>188</v>
      </c>
      <c r="H277" s="140">
        <v>1470</v>
      </c>
      <c r="I277" s="154">
        <f t="shared" si="8"/>
        <v>-3.0000000000000093E-2</v>
      </c>
      <c r="J277" s="155">
        <f t="shared" si="9"/>
        <v>44.100000000000136</v>
      </c>
      <c r="K277" s="156">
        <v>1425.8999999999999</v>
      </c>
      <c r="L277" s="75"/>
    </row>
    <row r="278" spans="1:12" x14ac:dyDescent="0.25">
      <c r="A278" s="87">
        <v>268</v>
      </c>
      <c r="B278" s="137" t="s">
        <v>28</v>
      </c>
      <c r="C278" s="138" t="s">
        <v>690</v>
      </c>
      <c r="D278" s="137" t="s">
        <v>28</v>
      </c>
      <c r="E278" s="139">
        <v>4333465</v>
      </c>
      <c r="F278" s="88" t="s">
        <v>691</v>
      </c>
      <c r="G278" s="89" t="s">
        <v>188</v>
      </c>
      <c r="H278" s="140">
        <v>1480</v>
      </c>
      <c r="I278" s="154">
        <f t="shared" si="8"/>
        <v>-3.0000000000000061E-2</v>
      </c>
      <c r="J278" s="155">
        <f t="shared" si="9"/>
        <v>44.400000000000091</v>
      </c>
      <c r="K278" s="156">
        <v>1435.6</v>
      </c>
      <c r="L278" s="75"/>
    </row>
    <row r="279" spans="1:12" x14ac:dyDescent="0.25">
      <c r="A279" s="87">
        <v>269</v>
      </c>
      <c r="B279" s="137" t="s">
        <v>28</v>
      </c>
      <c r="C279" s="138" t="s">
        <v>692</v>
      </c>
      <c r="D279" s="137" t="s">
        <v>28</v>
      </c>
      <c r="E279" s="139">
        <v>4333466</v>
      </c>
      <c r="F279" s="88" t="s">
        <v>689</v>
      </c>
      <c r="G279" s="89" t="s">
        <v>188</v>
      </c>
      <c r="H279" s="140">
        <v>1452</v>
      </c>
      <c r="I279" s="154">
        <f t="shared" si="8"/>
        <v>-2.9999999999999961E-2</v>
      </c>
      <c r="J279" s="155">
        <f t="shared" si="9"/>
        <v>43.559999999999945</v>
      </c>
      <c r="K279" s="156">
        <v>1408.44</v>
      </c>
      <c r="L279" s="75"/>
    </row>
    <row r="280" spans="1:12" x14ac:dyDescent="0.25">
      <c r="A280" s="87">
        <v>270</v>
      </c>
      <c r="B280" s="137" t="s">
        <v>28</v>
      </c>
      <c r="C280" s="138" t="s">
        <v>693</v>
      </c>
      <c r="D280" s="137" t="s">
        <v>28</v>
      </c>
      <c r="E280" s="139">
        <v>4333793</v>
      </c>
      <c r="F280" s="88" t="s">
        <v>694</v>
      </c>
      <c r="G280" s="89" t="s">
        <v>188</v>
      </c>
      <c r="H280" s="140">
        <v>165</v>
      </c>
      <c r="I280" s="154">
        <f t="shared" si="8"/>
        <v>-3.0000000000000103E-2</v>
      </c>
      <c r="J280" s="155">
        <f t="shared" si="9"/>
        <v>4.9500000000000171</v>
      </c>
      <c r="K280" s="156">
        <v>160.04999999999998</v>
      </c>
      <c r="L280" s="75"/>
    </row>
    <row r="281" spans="1:12" x14ac:dyDescent="0.25">
      <c r="A281" s="87">
        <v>271</v>
      </c>
      <c r="B281" s="137" t="s">
        <v>28</v>
      </c>
      <c r="C281" s="138" t="s">
        <v>695</v>
      </c>
      <c r="D281" s="137" t="s">
        <v>28</v>
      </c>
      <c r="E281" s="139">
        <v>4334865</v>
      </c>
      <c r="F281" s="88" t="s">
        <v>696</v>
      </c>
      <c r="G281" s="89" t="s">
        <v>188</v>
      </c>
      <c r="H281" s="140">
        <v>70.75</v>
      </c>
      <c r="I281" s="154">
        <f t="shared" si="8"/>
        <v>-3.0000000000000034E-2</v>
      </c>
      <c r="J281" s="155">
        <f t="shared" si="9"/>
        <v>2.1225000000000023</v>
      </c>
      <c r="K281" s="156">
        <v>68.627499999999998</v>
      </c>
      <c r="L281" s="75"/>
    </row>
    <row r="282" spans="1:12" x14ac:dyDescent="0.25">
      <c r="A282" s="87">
        <v>272</v>
      </c>
      <c r="B282" s="137" t="s">
        <v>28</v>
      </c>
      <c r="C282" s="138" t="s">
        <v>697</v>
      </c>
      <c r="D282" s="137" t="s">
        <v>28</v>
      </c>
      <c r="E282" s="139">
        <v>4334868</v>
      </c>
      <c r="F282" s="88" t="s">
        <v>698</v>
      </c>
      <c r="G282" s="89" t="s">
        <v>188</v>
      </c>
      <c r="H282" s="140">
        <v>72.25</v>
      </c>
      <c r="I282" s="154">
        <f t="shared" si="8"/>
        <v>-3.0000000000000054E-2</v>
      </c>
      <c r="J282" s="155">
        <f t="shared" si="9"/>
        <v>2.167500000000004</v>
      </c>
      <c r="K282" s="156">
        <v>70.082499999999996</v>
      </c>
      <c r="L282" s="75"/>
    </row>
    <row r="283" spans="1:12" x14ac:dyDescent="0.25">
      <c r="A283" s="87">
        <v>273</v>
      </c>
      <c r="B283" s="137" t="s">
        <v>28</v>
      </c>
      <c r="C283" s="138" t="s">
        <v>699</v>
      </c>
      <c r="D283" s="137" t="s">
        <v>28</v>
      </c>
      <c r="E283" s="139">
        <v>4334869</v>
      </c>
      <c r="F283" s="88" t="s">
        <v>700</v>
      </c>
      <c r="G283" s="89" t="s">
        <v>188</v>
      </c>
      <c r="H283" s="140">
        <v>67.25</v>
      </c>
      <c r="I283" s="154">
        <f t="shared" si="8"/>
        <v>-2.9999999999999975E-2</v>
      </c>
      <c r="J283" s="155">
        <f t="shared" si="9"/>
        <v>2.0174999999999983</v>
      </c>
      <c r="K283" s="156">
        <v>65.232500000000002</v>
      </c>
      <c r="L283" s="75"/>
    </row>
    <row r="284" spans="1:12" x14ac:dyDescent="0.25">
      <c r="A284" s="87">
        <v>274</v>
      </c>
      <c r="B284" s="137" t="s">
        <v>28</v>
      </c>
      <c r="C284" s="138" t="s">
        <v>701</v>
      </c>
      <c r="D284" s="137" t="s">
        <v>28</v>
      </c>
      <c r="E284" s="139">
        <v>4334873</v>
      </c>
      <c r="F284" s="88" t="s">
        <v>702</v>
      </c>
      <c r="G284" s="89" t="s">
        <v>188</v>
      </c>
      <c r="H284" s="140">
        <v>94.25</v>
      </c>
      <c r="I284" s="154">
        <f t="shared" si="8"/>
        <v>-3.0000000000000006E-2</v>
      </c>
      <c r="J284" s="155">
        <f t="shared" si="9"/>
        <v>2.8275000000000006</v>
      </c>
      <c r="K284" s="156">
        <v>91.422499999999999</v>
      </c>
      <c r="L284" s="75"/>
    </row>
    <row r="285" spans="1:12" x14ac:dyDescent="0.25">
      <c r="A285" s="87">
        <v>275</v>
      </c>
      <c r="B285" s="137" t="s">
        <v>28</v>
      </c>
      <c r="C285" s="138" t="s">
        <v>703</v>
      </c>
      <c r="D285" s="137" t="s">
        <v>28</v>
      </c>
      <c r="E285" s="139">
        <v>4334874</v>
      </c>
      <c r="F285" s="88" t="s">
        <v>704</v>
      </c>
      <c r="G285" s="89" t="s">
        <v>188</v>
      </c>
      <c r="H285" s="140">
        <v>100</v>
      </c>
      <c r="I285" s="154">
        <f t="shared" si="8"/>
        <v>-0.03</v>
      </c>
      <c r="J285" s="155">
        <f t="shared" si="9"/>
        <v>3</v>
      </c>
      <c r="K285" s="156">
        <v>97</v>
      </c>
      <c r="L285" s="75"/>
    </row>
    <row r="286" spans="1:12" x14ac:dyDescent="0.25">
      <c r="A286" s="87">
        <v>276</v>
      </c>
      <c r="B286" s="137" t="s">
        <v>28</v>
      </c>
      <c r="C286" s="138" t="s">
        <v>705</v>
      </c>
      <c r="D286" s="137" t="s">
        <v>28</v>
      </c>
      <c r="E286" s="139">
        <v>4334875</v>
      </c>
      <c r="F286" s="88" t="s">
        <v>706</v>
      </c>
      <c r="G286" s="89" t="s">
        <v>188</v>
      </c>
      <c r="H286" s="140">
        <v>103</v>
      </c>
      <c r="I286" s="154">
        <f t="shared" si="8"/>
        <v>-3.0000000000000034E-2</v>
      </c>
      <c r="J286" s="155">
        <f t="shared" si="9"/>
        <v>3.0900000000000034</v>
      </c>
      <c r="K286" s="156">
        <v>99.91</v>
      </c>
      <c r="L286" s="75"/>
    </row>
    <row r="287" spans="1:12" x14ac:dyDescent="0.25">
      <c r="A287" s="87">
        <v>277</v>
      </c>
      <c r="B287" s="137" t="s">
        <v>28</v>
      </c>
      <c r="C287" s="138" t="s">
        <v>707</v>
      </c>
      <c r="D287" s="137" t="s">
        <v>28</v>
      </c>
      <c r="E287" s="139">
        <v>4334877</v>
      </c>
      <c r="F287" s="88" t="s">
        <v>708</v>
      </c>
      <c r="G287" s="89" t="s">
        <v>188</v>
      </c>
      <c r="H287" s="140">
        <v>100</v>
      </c>
      <c r="I287" s="154">
        <f t="shared" si="8"/>
        <v>-0.03</v>
      </c>
      <c r="J287" s="155">
        <f t="shared" si="9"/>
        <v>3</v>
      </c>
      <c r="K287" s="156">
        <v>97</v>
      </c>
      <c r="L287" s="75"/>
    </row>
    <row r="288" spans="1:12" x14ac:dyDescent="0.25">
      <c r="A288" s="87">
        <v>278</v>
      </c>
      <c r="B288" s="137" t="s">
        <v>28</v>
      </c>
      <c r="C288" s="138" t="s">
        <v>709</v>
      </c>
      <c r="D288" s="137" t="s">
        <v>28</v>
      </c>
      <c r="E288" s="139">
        <v>4334973</v>
      </c>
      <c r="F288" s="88" t="s">
        <v>710</v>
      </c>
      <c r="G288" s="89" t="s">
        <v>188</v>
      </c>
      <c r="H288" s="140">
        <v>4775</v>
      </c>
      <c r="I288" s="154">
        <f t="shared" si="8"/>
        <v>-0.03</v>
      </c>
      <c r="J288" s="155">
        <f t="shared" si="9"/>
        <v>143.25</v>
      </c>
      <c r="K288" s="156">
        <v>4631.75</v>
      </c>
      <c r="L288" s="75"/>
    </row>
    <row r="289" spans="1:12" x14ac:dyDescent="0.25">
      <c r="A289" s="87">
        <v>279</v>
      </c>
      <c r="B289" s="137" t="s">
        <v>28</v>
      </c>
      <c r="C289" s="138" t="s">
        <v>711</v>
      </c>
      <c r="D289" s="137" t="s">
        <v>28</v>
      </c>
      <c r="E289" s="139">
        <v>4335611</v>
      </c>
      <c r="F289" s="88" t="s">
        <v>712</v>
      </c>
      <c r="G289" s="89" t="s">
        <v>188</v>
      </c>
      <c r="H289" s="140">
        <v>16820</v>
      </c>
      <c r="I289" s="154">
        <f t="shared" si="8"/>
        <v>-3.0000000000000023E-2</v>
      </c>
      <c r="J289" s="155">
        <f t="shared" si="9"/>
        <v>504.60000000000036</v>
      </c>
      <c r="K289" s="156">
        <v>16315.4</v>
      </c>
      <c r="L289" s="75"/>
    </row>
    <row r="290" spans="1:12" x14ac:dyDescent="0.25">
      <c r="A290" s="87">
        <v>280</v>
      </c>
      <c r="B290" s="137" t="s">
        <v>28</v>
      </c>
      <c r="C290" s="138" t="s">
        <v>713</v>
      </c>
      <c r="D290" s="137" t="s">
        <v>28</v>
      </c>
      <c r="E290" s="139">
        <v>4335613</v>
      </c>
      <c r="F290" s="88" t="s">
        <v>714</v>
      </c>
      <c r="G290" s="89" t="s">
        <v>188</v>
      </c>
      <c r="H290" s="140">
        <v>397</v>
      </c>
      <c r="I290" s="154">
        <f t="shared" si="8"/>
        <v>-3.0000000000000061E-2</v>
      </c>
      <c r="J290" s="155">
        <f t="shared" si="9"/>
        <v>11.910000000000025</v>
      </c>
      <c r="K290" s="156">
        <v>385.09</v>
      </c>
      <c r="L290" s="75"/>
    </row>
    <row r="291" spans="1:12" x14ac:dyDescent="0.25">
      <c r="A291" s="87">
        <v>281</v>
      </c>
      <c r="B291" s="137" t="s">
        <v>28</v>
      </c>
      <c r="C291" s="138" t="s">
        <v>715</v>
      </c>
      <c r="D291" s="137" t="s">
        <v>28</v>
      </c>
      <c r="E291" s="139">
        <v>4336405</v>
      </c>
      <c r="F291" s="88" t="s">
        <v>716</v>
      </c>
      <c r="G291" s="89" t="s">
        <v>188</v>
      </c>
      <c r="H291" s="140">
        <v>2000</v>
      </c>
      <c r="I291" s="154">
        <f t="shared" si="8"/>
        <v>-0.03</v>
      </c>
      <c r="J291" s="155">
        <f t="shared" si="9"/>
        <v>60</v>
      </c>
      <c r="K291" s="156">
        <v>1940</v>
      </c>
      <c r="L291" s="75"/>
    </row>
    <row r="292" spans="1:12" x14ac:dyDescent="0.25">
      <c r="A292" s="87">
        <v>282</v>
      </c>
      <c r="B292" s="137" t="s">
        <v>28</v>
      </c>
      <c r="C292" s="138" t="s">
        <v>717</v>
      </c>
      <c r="D292" s="137" t="s">
        <v>28</v>
      </c>
      <c r="E292" s="139">
        <v>4336407</v>
      </c>
      <c r="F292" s="88" t="s">
        <v>718</v>
      </c>
      <c r="G292" s="89" t="s">
        <v>188</v>
      </c>
      <c r="H292" s="140">
        <v>1982</v>
      </c>
      <c r="I292" s="154">
        <f t="shared" si="8"/>
        <v>-3.000000000000002E-2</v>
      </c>
      <c r="J292" s="155">
        <f t="shared" si="9"/>
        <v>59.460000000000036</v>
      </c>
      <c r="K292" s="156">
        <v>1922.54</v>
      </c>
      <c r="L292" s="75"/>
    </row>
    <row r="293" spans="1:12" x14ac:dyDescent="0.25">
      <c r="A293" s="87">
        <v>283</v>
      </c>
      <c r="B293" s="137" t="s">
        <v>28</v>
      </c>
      <c r="C293" s="138" t="s">
        <v>719</v>
      </c>
      <c r="D293" s="137" t="s">
        <v>28</v>
      </c>
      <c r="E293" s="139">
        <v>4336697</v>
      </c>
      <c r="F293" s="88" t="s">
        <v>720</v>
      </c>
      <c r="G293" s="89" t="s">
        <v>188</v>
      </c>
      <c r="H293" s="140">
        <v>101</v>
      </c>
      <c r="I293" s="154">
        <f t="shared" si="8"/>
        <v>-3.0000000000000013E-2</v>
      </c>
      <c r="J293" s="155">
        <f t="shared" si="9"/>
        <v>3.0300000000000011</v>
      </c>
      <c r="K293" s="156">
        <v>97.97</v>
      </c>
      <c r="L293" s="75"/>
    </row>
    <row r="294" spans="1:12" x14ac:dyDescent="0.25">
      <c r="A294" s="87">
        <v>284</v>
      </c>
      <c r="B294" s="137" t="s">
        <v>28</v>
      </c>
      <c r="C294" s="138" t="s">
        <v>721</v>
      </c>
      <c r="D294" s="137" t="s">
        <v>28</v>
      </c>
      <c r="E294" s="139">
        <v>4336699</v>
      </c>
      <c r="F294" s="88" t="s">
        <v>722</v>
      </c>
      <c r="G294" s="89" t="s">
        <v>188</v>
      </c>
      <c r="H294" s="140">
        <v>1776</v>
      </c>
      <c r="I294" s="154">
        <f t="shared" si="8"/>
        <v>-2.9999999999999985E-2</v>
      </c>
      <c r="J294" s="155">
        <f t="shared" si="9"/>
        <v>53.279999999999973</v>
      </c>
      <c r="K294" s="156">
        <v>1722.72</v>
      </c>
      <c r="L294" s="75"/>
    </row>
    <row r="295" spans="1:12" x14ac:dyDescent="0.25">
      <c r="A295" s="87">
        <v>285</v>
      </c>
      <c r="B295" s="137" t="s">
        <v>28</v>
      </c>
      <c r="C295" s="138" t="s">
        <v>723</v>
      </c>
      <c r="D295" s="137" t="s">
        <v>28</v>
      </c>
      <c r="E295" s="139">
        <v>4336701</v>
      </c>
      <c r="F295" s="88" t="s">
        <v>724</v>
      </c>
      <c r="G295" s="89" t="s">
        <v>188</v>
      </c>
      <c r="H295" s="140">
        <v>14980</v>
      </c>
      <c r="I295" s="154">
        <f t="shared" si="8"/>
        <v>-2.9999999999999975E-2</v>
      </c>
      <c r="J295" s="155">
        <f t="shared" si="9"/>
        <v>449.39999999999964</v>
      </c>
      <c r="K295" s="156">
        <v>14530.6</v>
      </c>
      <c r="L295" s="75"/>
    </row>
    <row r="296" spans="1:12" x14ac:dyDescent="0.25">
      <c r="A296" s="87">
        <v>286</v>
      </c>
      <c r="B296" s="137" t="s">
        <v>28</v>
      </c>
      <c r="C296" s="138" t="s">
        <v>725</v>
      </c>
      <c r="D296" s="137" t="s">
        <v>28</v>
      </c>
      <c r="E296" s="139">
        <v>4336791</v>
      </c>
      <c r="F296" s="88" t="s">
        <v>726</v>
      </c>
      <c r="G296" s="89" t="s">
        <v>188</v>
      </c>
      <c r="H296" s="140">
        <v>405</v>
      </c>
      <c r="I296" s="154">
        <f t="shared" si="8"/>
        <v>-3.0000000000000086E-2</v>
      </c>
      <c r="J296" s="155">
        <f t="shared" si="9"/>
        <v>12.150000000000034</v>
      </c>
      <c r="K296" s="156">
        <v>392.84999999999997</v>
      </c>
      <c r="L296" s="75"/>
    </row>
    <row r="297" spans="1:12" x14ac:dyDescent="0.25">
      <c r="A297" s="87">
        <v>287</v>
      </c>
      <c r="B297" s="137" t="s">
        <v>28</v>
      </c>
      <c r="C297" s="138" t="s">
        <v>727</v>
      </c>
      <c r="D297" s="137" t="s">
        <v>28</v>
      </c>
      <c r="E297" s="139">
        <v>4336799</v>
      </c>
      <c r="F297" s="88" t="s">
        <v>728</v>
      </c>
      <c r="G297" s="89" t="s">
        <v>188</v>
      </c>
      <c r="H297" s="140">
        <v>1832</v>
      </c>
      <c r="I297" s="154">
        <f t="shared" si="8"/>
        <v>-3.000000000000002E-2</v>
      </c>
      <c r="J297" s="155">
        <f t="shared" si="9"/>
        <v>54.960000000000036</v>
      </c>
      <c r="K297" s="156">
        <v>1777.04</v>
      </c>
      <c r="L297" s="75"/>
    </row>
    <row r="298" spans="1:12" x14ac:dyDescent="0.25">
      <c r="A298" s="87">
        <v>288</v>
      </c>
      <c r="B298" s="137" t="s">
        <v>28</v>
      </c>
      <c r="C298" s="138" t="s">
        <v>729</v>
      </c>
      <c r="D298" s="137" t="s">
        <v>28</v>
      </c>
      <c r="E298" s="139">
        <v>4336824</v>
      </c>
      <c r="F298" s="88" t="s">
        <v>3090</v>
      </c>
      <c r="G298" s="89" t="s">
        <v>188</v>
      </c>
      <c r="H298" s="140">
        <v>190</v>
      </c>
      <c r="I298" s="154">
        <f t="shared" si="8"/>
        <v>-3.0000000000000089E-2</v>
      </c>
      <c r="J298" s="155">
        <f t="shared" si="9"/>
        <v>5.7000000000000171</v>
      </c>
      <c r="K298" s="156">
        <v>184.29999999999998</v>
      </c>
      <c r="L298" s="75"/>
    </row>
    <row r="299" spans="1:12" x14ac:dyDescent="0.25">
      <c r="A299" s="87">
        <v>289</v>
      </c>
      <c r="B299" s="137" t="s">
        <v>28</v>
      </c>
      <c r="C299" s="138" t="s">
        <v>730</v>
      </c>
      <c r="D299" s="137" t="s">
        <v>28</v>
      </c>
      <c r="E299" s="139">
        <v>4336935</v>
      </c>
      <c r="F299" s="88" t="s">
        <v>731</v>
      </c>
      <c r="G299" s="89" t="s">
        <v>188</v>
      </c>
      <c r="H299" s="140">
        <v>401</v>
      </c>
      <c r="I299" s="154">
        <f t="shared" si="8"/>
        <v>-3.0000000000000075E-2</v>
      </c>
      <c r="J299" s="155">
        <f t="shared" si="9"/>
        <v>12.03000000000003</v>
      </c>
      <c r="K299" s="156">
        <v>388.96999999999997</v>
      </c>
      <c r="L299" s="75"/>
    </row>
    <row r="300" spans="1:12" x14ac:dyDescent="0.25">
      <c r="A300" s="87">
        <v>290</v>
      </c>
      <c r="B300" s="137" t="s">
        <v>28</v>
      </c>
      <c r="C300" s="138" t="s">
        <v>732</v>
      </c>
      <c r="D300" s="137" t="s">
        <v>28</v>
      </c>
      <c r="E300" s="139">
        <v>4336943</v>
      </c>
      <c r="F300" s="88" t="s">
        <v>733</v>
      </c>
      <c r="G300" s="89" t="s">
        <v>188</v>
      </c>
      <c r="H300" s="140">
        <v>1694</v>
      </c>
      <c r="I300" s="154">
        <f t="shared" si="8"/>
        <v>-2.9999999999999961E-2</v>
      </c>
      <c r="J300" s="155">
        <f t="shared" si="9"/>
        <v>50.819999999999936</v>
      </c>
      <c r="K300" s="156">
        <v>1643.18</v>
      </c>
      <c r="L300" s="75"/>
    </row>
    <row r="301" spans="1:12" x14ac:dyDescent="0.25">
      <c r="A301" s="87">
        <v>291</v>
      </c>
      <c r="B301" s="137" t="s">
        <v>28</v>
      </c>
      <c r="C301" s="138" t="s">
        <v>734</v>
      </c>
      <c r="D301" s="137" t="s">
        <v>28</v>
      </c>
      <c r="E301" s="139">
        <v>4336974</v>
      </c>
      <c r="F301" s="88" t="s">
        <v>3091</v>
      </c>
      <c r="G301" s="89" t="s">
        <v>188</v>
      </c>
      <c r="H301" s="140">
        <v>196</v>
      </c>
      <c r="I301" s="154">
        <f t="shared" si="8"/>
        <v>-2.9999999999999978E-2</v>
      </c>
      <c r="J301" s="155">
        <f t="shared" si="9"/>
        <v>5.8799999999999955</v>
      </c>
      <c r="K301" s="156">
        <v>190.12</v>
      </c>
      <c r="L301" s="75"/>
    </row>
    <row r="302" spans="1:12" x14ac:dyDescent="0.25">
      <c r="A302" s="87">
        <v>292</v>
      </c>
      <c r="B302" s="137" t="s">
        <v>28</v>
      </c>
      <c r="C302" s="138" t="s">
        <v>735</v>
      </c>
      <c r="D302" s="137" t="s">
        <v>28</v>
      </c>
      <c r="E302" s="139">
        <v>4336975</v>
      </c>
      <c r="F302" s="88" t="s">
        <v>736</v>
      </c>
      <c r="G302" s="89" t="s">
        <v>188</v>
      </c>
      <c r="H302" s="140">
        <v>626</v>
      </c>
      <c r="I302" s="154">
        <f t="shared" si="8"/>
        <v>-2.9999999999999957E-2</v>
      </c>
      <c r="J302" s="155">
        <f t="shared" si="9"/>
        <v>18.779999999999973</v>
      </c>
      <c r="K302" s="156">
        <v>607.22</v>
      </c>
      <c r="L302" s="75"/>
    </row>
    <row r="303" spans="1:12" x14ac:dyDescent="0.25">
      <c r="A303" s="87">
        <v>293</v>
      </c>
      <c r="B303" s="137" t="s">
        <v>28</v>
      </c>
      <c r="C303" s="138" t="s">
        <v>737</v>
      </c>
      <c r="D303" s="137" t="s">
        <v>28</v>
      </c>
      <c r="E303" s="139">
        <v>4337449</v>
      </c>
      <c r="F303" s="88" t="s">
        <v>738</v>
      </c>
      <c r="G303" s="89" t="s">
        <v>188</v>
      </c>
      <c r="H303" s="140">
        <v>446</v>
      </c>
      <c r="I303" s="154">
        <f t="shared" si="8"/>
        <v>-2.9999999999999988E-2</v>
      </c>
      <c r="J303" s="155">
        <f t="shared" si="9"/>
        <v>13.379999999999995</v>
      </c>
      <c r="K303" s="156">
        <v>432.62</v>
      </c>
      <c r="L303" s="75"/>
    </row>
    <row r="304" spans="1:12" x14ac:dyDescent="0.25">
      <c r="A304" s="87">
        <v>294</v>
      </c>
      <c r="B304" s="137" t="s">
        <v>28</v>
      </c>
      <c r="C304" s="138" t="s">
        <v>739</v>
      </c>
      <c r="D304" s="137" t="s">
        <v>28</v>
      </c>
      <c r="E304" s="139">
        <v>4337450</v>
      </c>
      <c r="F304" s="88" t="s">
        <v>740</v>
      </c>
      <c r="G304" s="89" t="s">
        <v>188</v>
      </c>
      <c r="H304" s="140">
        <v>1584</v>
      </c>
      <c r="I304" s="154">
        <f t="shared" si="8"/>
        <v>-2.9999999999999988E-2</v>
      </c>
      <c r="J304" s="155">
        <f t="shared" si="9"/>
        <v>47.519999999999982</v>
      </c>
      <c r="K304" s="156">
        <v>1536.48</v>
      </c>
      <c r="L304" s="75"/>
    </row>
    <row r="305" spans="1:12" x14ac:dyDescent="0.25">
      <c r="A305" s="87">
        <v>295</v>
      </c>
      <c r="B305" s="137" t="s">
        <v>28</v>
      </c>
      <c r="C305" s="138" t="s">
        <v>741</v>
      </c>
      <c r="D305" s="137" t="s">
        <v>28</v>
      </c>
      <c r="E305" s="139">
        <v>4337451</v>
      </c>
      <c r="F305" s="88" t="s">
        <v>742</v>
      </c>
      <c r="G305" s="89" t="s">
        <v>188</v>
      </c>
      <c r="H305" s="140">
        <v>13060</v>
      </c>
      <c r="I305" s="154">
        <f t="shared" si="8"/>
        <v>-3.0000000000000082E-2</v>
      </c>
      <c r="J305" s="155">
        <f t="shared" si="9"/>
        <v>391.80000000000109</v>
      </c>
      <c r="K305" s="156">
        <v>12668.199999999999</v>
      </c>
      <c r="L305" s="75"/>
    </row>
    <row r="306" spans="1:12" x14ac:dyDescent="0.25">
      <c r="A306" s="87">
        <v>296</v>
      </c>
      <c r="B306" s="137" t="s">
        <v>28</v>
      </c>
      <c r="C306" s="138" t="s">
        <v>743</v>
      </c>
      <c r="D306" s="137" t="s">
        <v>28</v>
      </c>
      <c r="E306" s="139">
        <v>4337452</v>
      </c>
      <c r="F306" s="88" t="s">
        <v>744</v>
      </c>
      <c r="G306" s="89" t="s">
        <v>188</v>
      </c>
      <c r="H306" s="140">
        <v>60100</v>
      </c>
      <c r="I306" s="154">
        <f t="shared" si="8"/>
        <v>-0.03</v>
      </c>
      <c r="J306" s="155">
        <f t="shared" si="9"/>
        <v>1803</v>
      </c>
      <c r="K306" s="156">
        <v>58297</v>
      </c>
      <c r="L306" s="75"/>
    </row>
    <row r="307" spans="1:12" x14ac:dyDescent="0.25">
      <c r="A307" s="87">
        <v>297</v>
      </c>
      <c r="B307" s="137" t="s">
        <v>28</v>
      </c>
      <c r="C307" s="138" t="s">
        <v>745</v>
      </c>
      <c r="D307" s="137" t="s">
        <v>28</v>
      </c>
      <c r="E307" s="139">
        <v>4337454</v>
      </c>
      <c r="F307" s="88" t="s">
        <v>746</v>
      </c>
      <c r="G307" s="89" t="s">
        <v>188</v>
      </c>
      <c r="H307" s="140">
        <v>446</v>
      </c>
      <c r="I307" s="154">
        <f t="shared" si="8"/>
        <v>-2.9999999999999988E-2</v>
      </c>
      <c r="J307" s="155">
        <f t="shared" si="9"/>
        <v>13.379999999999995</v>
      </c>
      <c r="K307" s="156">
        <v>432.62</v>
      </c>
      <c r="L307" s="75"/>
    </row>
    <row r="308" spans="1:12" x14ac:dyDescent="0.25">
      <c r="A308" s="87">
        <v>298</v>
      </c>
      <c r="B308" s="137" t="s">
        <v>28</v>
      </c>
      <c r="C308" s="138" t="s">
        <v>747</v>
      </c>
      <c r="D308" s="137" t="s">
        <v>28</v>
      </c>
      <c r="E308" s="139">
        <v>4337455</v>
      </c>
      <c r="F308" s="88" t="s">
        <v>748</v>
      </c>
      <c r="G308" s="89" t="s">
        <v>188</v>
      </c>
      <c r="H308" s="140">
        <v>1554</v>
      </c>
      <c r="I308" s="154">
        <f t="shared" si="8"/>
        <v>-3.0000000000000075E-2</v>
      </c>
      <c r="J308" s="155">
        <f t="shared" si="9"/>
        <v>46.620000000000118</v>
      </c>
      <c r="K308" s="156">
        <v>1507.3799999999999</v>
      </c>
      <c r="L308" s="75"/>
    </row>
    <row r="309" spans="1:12" x14ac:dyDescent="0.25">
      <c r="A309" s="87">
        <v>299</v>
      </c>
      <c r="B309" s="137" t="s">
        <v>28</v>
      </c>
      <c r="C309" s="138" t="s">
        <v>749</v>
      </c>
      <c r="D309" s="137" t="s">
        <v>28</v>
      </c>
      <c r="E309" s="139">
        <v>4337456</v>
      </c>
      <c r="F309" s="88" t="s">
        <v>750</v>
      </c>
      <c r="G309" s="89" t="s">
        <v>188</v>
      </c>
      <c r="H309" s="140">
        <v>13040</v>
      </c>
      <c r="I309" s="154">
        <f t="shared" si="8"/>
        <v>-3.0000000000000054E-2</v>
      </c>
      <c r="J309" s="155">
        <f t="shared" si="9"/>
        <v>391.20000000000073</v>
      </c>
      <c r="K309" s="156">
        <v>12648.8</v>
      </c>
      <c r="L309" s="75"/>
    </row>
    <row r="310" spans="1:12" x14ac:dyDescent="0.25">
      <c r="A310" s="87">
        <v>300</v>
      </c>
      <c r="B310" s="137" t="s">
        <v>28</v>
      </c>
      <c r="C310" s="138" t="s">
        <v>751</v>
      </c>
      <c r="D310" s="137" t="s">
        <v>28</v>
      </c>
      <c r="E310" s="139">
        <v>4337457</v>
      </c>
      <c r="F310" s="88" t="s">
        <v>752</v>
      </c>
      <c r="G310" s="89" t="s">
        <v>188</v>
      </c>
      <c r="H310" s="140">
        <v>60000</v>
      </c>
      <c r="I310" s="154">
        <f t="shared" si="8"/>
        <v>-0.03</v>
      </c>
      <c r="J310" s="155">
        <f t="shared" si="9"/>
        <v>1800</v>
      </c>
      <c r="K310" s="156">
        <v>58200</v>
      </c>
      <c r="L310" s="75"/>
    </row>
    <row r="311" spans="1:12" x14ac:dyDescent="0.25">
      <c r="A311" s="87">
        <v>301</v>
      </c>
      <c r="B311" s="137" t="s">
        <v>28</v>
      </c>
      <c r="C311" s="138" t="s">
        <v>753</v>
      </c>
      <c r="D311" s="137" t="s">
        <v>28</v>
      </c>
      <c r="E311" s="139">
        <v>4337458</v>
      </c>
      <c r="F311" s="88" t="s">
        <v>754</v>
      </c>
      <c r="G311" s="89" t="s">
        <v>188</v>
      </c>
      <c r="H311" s="140">
        <v>291900</v>
      </c>
      <c r="I311" s="154">
        <f t="shared" si="8"/>
        <v>-0.03</v>
      </c>
      <c r="J311" s="155">
        <f t="shared" si="9"/>
        <v>8757</v>
      </c>
      <c r="K311" s="156">
        <v>283143</v>
      </c>
      <c r="L311" s="75"/>
    </row>
    <row r="312" spans="1:12" x14ac:dyDescent="0.25">
      <c r="A312" s="87">
        <v>302</v>
      </c>
      <c r="B312" s="137" t="s">
        <v>28</v>
      </c>
      <c r="C312" s="138" t="s">
        <v>755</v>
      </c>
      <c r="D312" s="137" t="s">
        <v>28</v>
      </c>
      <c r="E312" s="139">
        <v>4338856</v>
      </c>
      <c r="F312" s="88" t="s">
        <v>756</v>
      </c>
      <c r="G312" s="89" t="s">
        <v>188</v>
      </c>
      <c r="H312" s="140">
        <v>397</v>
      </c>
      <c r="I312" s="154">
        <f t="shared" si="8"/>
        <v>-3.0000000000000061E-2</v>
      </c>
      <c r="J312" s="155">
        <f t="shared" si="9"/>
        <v>11.910000000000025</v>
      </c>
      <c r="K312" s="156">
        <v>385.09</v>
      </c>
      <c r="L312" s="75"/>
    </row>
    <row r="313" spans="1:12" x14ac:dyDescent="0.25">
      <c r="A313" s="87">
        <v>303</v>
      </c>
      <c r="B313" s="137" t="s">
        <v>28</v>
      </c>
      <c r="C313" s="138" t="s">
        <v>757</v>
      </c>
      <c r="D313" s="137" t="s">
        <v>28</v>
      </c>
      <c r="E313" s="139">
        <v>4338857</v>
      </c>
      <c r="F313" s="88" t="s">
        <v>758</v>
      </c>
      <c r="G313" s="89" t="s">
        <v>188</v>
      </c>
      <c r="H313" s="140">
        <v>1412</v>
      </c>
      <c r="I313" s="154">
        <f t="shared" si="8"/>
        <v>-3.0000000000000089E-2</v>
      </c>
      <c r="J313" s="155">
        <f t="shared" si="9"/>
        <v>42.360000000000127</v>
      </c>
      <c r="K313" s="156">
        <v>1369.6399999999999</v>
      </c>
      <c r="L313" s="75"/>
    </row>
    <row r="314" spans="1:12" x14ac:dyDescent="0.25">
      <c r="A314" s="87">
        <v>304</v>
      </c>
      <c r="B314" s="137" t="s">
        <v>28</v>
      </c>
      <c r="C314" s="138" t="s">
        <v>759</v>
      </c>
      <c r="D314" s="137" t="s">
        <v>28</v>
      </c>
      <c r="E314" s="139">
        <v>4338859</v>
      </c>
      <c r="F314" s="88" t="s">
        <v>760</v>
      </c>
      <c r="G314" s="89" t="s">
        <v>188</v>
      </c>
      <c r="H314" s="140">
        <v>397</v>
      </c>
      <c r="I314" s="154">
        <f t="shared" si="8"/>
        <v>-3.0000000000000061E-2</v>
      </c>
      <c r="J314" s="155">
        <f t="shared" si="9"/>
        <v>11.910000000000025</v>
      </c>
      <c r="K314" s="156">
        <v>385.09</v>
      </c>
      <c r="L314" s="75"/>
    </row>
    <row r="315" spans="1:12" x14ac:dyDescent="0.25">
      <c r="A315" s="87">
        <v>305</v>
      </c>
      <c r="B315" s="137" t="s">
        <v>28</v>
      </c>
      <c r="C315" s="138" t="s">
        <v>761</v>
      </c>
      <c r="D315" s="137" t="s">
        <v>28</v>
      </c>
      <c r="E315" s="139">
        <v>4338863</v>
      </c>
      <c r="F315" s="88" t="s">
        <v>762</v>
      </c>
      <c r="G315" s="89" t="s">
        <v>188</v>
      </c>
      <c r="H315" s="140">
        <v>1416</v>
      </c>
      <c r="I315" s="154">
        <f t="shared" si="8"/>
        <v>-3.0000000000000013E-2</v>
      </c>
      <c r="J315" s="155">
        <f t="shared" si="9"/>
        <v>42.480000000000018</v>
      </c>
      <c r="K315" s="156">
        <v>1373.52</v>
      </c>
      <c r="L315" s="75"/>
    </row>
    <row r="316" spans="1:12" x14ac:dyDescent="0.25">
      <c r="A316" s="87">
        <v>306</v>
      </c>
      <c r="B316" s="137" t="s">
        <v>28</v>
      </c>
      <c r="C316" s="138" t="s">
        <v>763</v>
      </c>
      <c r="D316" s="137" t="s">
        <v>28</v>
      </c>
      <c r="E316" s="139">
        <v>4340379</v>
      </c>
      <c r="F316" s="88" t="s">
        <v>764</v>
      </c>
      <c r="G316" s="89" t="s">
        <v>188</v>
      </c>
      <c r="H316" s="140">
        <v>1220</v>
      </c>
      <c r="I316" s="154">
        <f t="shared" si="8"/>
        <v>-3.0000000000000113E-2</v>
      </c>
      <c r="J316" s="155">
        <f t="shared" si="9"/>
        <v>36.600000000000136</v>
      </c>
      <c r="K316" s="156">
        <v>1183.3999999999999</v>
      </c>
      <c r="L316" s="75"/>
    </row>
    <row r="317" spans="1:12" x14ac:dyDescent="0.25">
      <c r="A317" s="87">
        <v>307</v>
      </c>
      <c r="B317" s="137" t="s">
        <v>28</v>
      </c>
      <c r="C317" s="138" t="s">
        <v>765</v>
      </c>
      <c r="D317" s="137" t="s">
        <v>28</v>
      </c>
      <c r="E317" s="139">
        <v>4343370</v>
      </c>
      <c r="F317" s="88" t="s">
        <v>766</v>
      </c>
      <c r="G317" s="89" t="s">
        <v>188</v>
      </c>
      <c r="H317" s="140">
        <v>5770</v>
      </c>
      <c r="I317" s="154">
        <f t="shared" si="8"/>
        <v>-3.0000000000000061E-2</v>
      </c>
      <c r="J317" s="155">
        <f t="shared" si="9"/>
        <v>173.10000000000036</v>
      </c>
      <c r="K317" s="156">
        <v>5596.9</v>
      </c>
      <c r="L317" s="75"/>
    </row>
    <row r="318" spans="1:12" x14ac:dyDescent="0.25">
      <c r="A318" s="87">
        <v>308</v>
      </c>
      <c r="B318" s="137" t="s">
        <v>28</v>
      </c>
      <c r="C318" s="138" t="s">
        <v>767</v>
      </c>
      <c r="D318" s="137" t="s">
        <v>28</v>
      </c>
      <c r="E318" s="139">
        <v>4343814</v>
      </c>
      <c r="F318" s="88" t="s">
        <v>766</v>
      </c>
      <c r="G318" s="89" t="s">
        <v>188</v>
      </c>
      <c r="H318" s="140">
        <v>5840</v>
      </c>
      <c r="I318" s="154">
        <f t="shared" si="8"/>
        <v>-2.9999999999999968E-2</v>
      </c>
      <c r="J318" s="155">
        <f t="shared" si="9"/>
        <v>175.19999999999982</v>
      </c>
      <c r="K318" s="156">
        <v>5664.8</v>
      </c>
      <c r="L318" s="75"/>
    </row>
    <row r="319" spans="1:12" x14ac:dyDescent="0.25">
      <c r="A319" s="87">
        <v>309</v>
      </c>
      <c r="B319" s="137" t="s">
        <v>28</v>
      </c>
      <c r="C319" s="138" t="s">
        <v>768</v>
      </c>
      <c r="D319" s="137" t="s">
        <v>28</v>
      </c>
      <c r="E319" s="139">
        <v>4343895</v>
      </c>
      <c r="F319" s="88" t="s">
        <v>769</v>
      </c>
      <c r="G319" s="89" t="s">
        <v>188</v>
      </c>
      <c r="H319" s="140">
        <v>2665</v>
      </c>
      <c r="I319" s="154">
        <f t="shared" si="8"/>
        <v>-3.0000000000000103E-2</v>
      </c>
      <c r="J319" s="155">
        <f t="shared" si="9"/>
        <v>79.950000000000273</v>
      </c>
      <c r="K319" s="156">
        <v>2585.0499999999997</v>
      </c>
      <c r="L319" s="75"/>
    </row>
    <row r="320" spans="1:12" x14ac:dyDescent="0.25">
      <c r="A320" s="87">
        <v>310</v>
      </c>
      <c r="B320" s="137" t="s">
        <v>28</v>
      </c>
      <c r="C320" s="138" t="s">
        <v>770</v>
      </c>
      <c r="D320" s="137" t="s">
        <v>28</v>
      </c>
      <c r="E320" s="139">
        <v>4344304</v>
      </c>
      <c r="F320" s="88" t="s">
        <v>3092</v>
      </c>
      <c r="G320" s="89" t="s">
        <v>188</v>
      </c>
      <c r="H320" s="140">
        <v>16830</v>
      </c>
      <c r="I320" s="154">
        <f t="shared" si="8"/>
        <v>-0.05</v>
      </c>
      <c r="J320" s="155">
        <f t="shared" si="9"/>
        <v>841.5</v>
      </c>
      <c r="K320" s="156">
        <v>15988.5</v>
      </c>
      <c r="L320" s="75"/>
    </row>
    <row r="321" spans="1:12" x14ac:dyDescent="0.25">
      <c r="A321" s="87">
        <v>311</v>
      </c>
      <c r="B321" s="137" t="s">
        <v>28</v>
      </c>
      <c r="C321" s="138" t="s">
        <v>771</v>
      </c>
      <c r="D321" s="137" t="s">
        <v>28</v>
      </c>
      <c r="E321" s="139">
        <v>4344463</v>
      </c>
      <c r="F321" s="88" t="s">
        <v>772</v>
      </c>
      <c r="G321" s="89" t="s">
        <v>188</v>
      </c>
      <c r="H321" s="140">
        <v>158</v>
      </c>
      <c r="I321" s="154">
        <f t="shared" si="8"/>
        <v>-3.0000000000000058E-2</v>
      </c>
      <c r="J321" s="155">
        <f t="shared" si="9"/>
        <v>4.7400000000000091</v>
      </c>
      <c r="K321" s="156">
        <v>153.26</v>
      </c>
      <c r="L321" s="75"/>
    </row>
    <row r="322" spans="1:12" x14ac:dyDescent="0.25">
      <c r="A322" s="87">
        <v>312</v>
      </c>
      <c r="B322" s="137" t="s">
        <v>28</v>
      </c>
      <c r="C322" s="138" t="s">
        <v>773</v>
      </c>
      <c r="D322" s="137" t="s">
        <v>28</v>
      </c>
      <c r="E322" s="139">
        <v>4344790</v>
      </c>
      <c r="F322" s="88" t="s">
        <v>774</v>
      </c>
      <c r="G322" s="89" t="s">
        <v>188</v>
      </c>
      <c r="H322" s="140">
        <v>482</v>
      </c>
      <c r="I322" s="154">
        <f t="shared" si="8"/>
        <v>-3.0000000000000075E-2</v>
      </c>
      <c r="J322" s="155">
        <f t="shared" si="9"/>
        <v>14.460000000000036</v>
      </c>
      <c r="K322" s="156">
        <v>467.53999999999996</v>
      </c>
      <c r="L322" s="75"/>
    </row>
    <row r="323" spans="1:12" x14ac:dyDescent="0.25">
      <c r="A323" s="87">
        <v>313</v>
      </c>
      <c r="B323" s="137" t="s">
        <v>28</v>
      </c>
      <c r="C323" s="138" t="s">
        <v>775</v>
      </c>
      <c r="D323" s="137" t="s">
        <v>28</v>
      </c>
      <c r="E323" s="139">
        <v>4345287</v>
      </c>
      <c r="F323" s="88" t="s">
        <v>776</v>
      </c>
      <c r="G323" s="89" t="s">
        <v>188</v>
      </c>
      <c r="H323" s="140">
        <v>196</v>
      </c>
      <c r="I323" s="154">
        <f t="shared" si="8"/>
        <v>-2.9999999999999978E-2</v>
      </c>
      <c r="J323" s="155">
        <f t="shared" si="9"/>
        <v>5.8799999999999955</v>
      </c>
      <c r="K323" s="156">
        <v>190.12</v>
      </c>
      <c r="L323" s="75"/>
    </row>
    <row r="324" spans="1:12" x14ac:dyDescent="0.25">
      <c r="A324" s="87">
        <v>314</v>
      </c>
      <c r="B324" s="137" t="s">
        <v>28</v>
      </c>
      <c r="C324" s="138" t="s">
        <v>777</v>
      </c>
      <c r="D324" s="137" t="s">
        <v>28</v>
      </c>
      <c r="E324" s="139">
        <v>4345387</v>
      </c>
      <c r="F324" s="88" t="s">
        <v>3093</v>
      </c>
      <c r="G324" s="89" t="s">
        <v>188</v>
      </c>
      <c r="H324" s="140">
        <v>50300</v>
      </c>
      <c r="I324" s="154">
        <f t="shared" si="8"/>
        <v>-0.05</v>
      </c>
      <c r="J324" s="155">
        <f t="shared" si="9"/>
        <v>2515</v>
      </c>
      <c r="K324" s="156">
        <v>47785</v>
      </c>
      <c r="L324" s="75"/>
    </row>
    <row r="325" spans="1:12" x14ac:dyDescent="0.25">
      <c r="A325" s="87">
        <v>315</v>
      </c>
      <c r="B325" s="137" t="s">
        <v>28</v>
      </c>
      <c r="C325" s="138" t="s">
        <v>778</v>
      </c>
      <c r="D325" s="137" t="s">
        <v>28</v>
      </c>
      <c r="E325" s="139">
        <v>4345827</v>
      </c>
      <c r="F325" s="88" t="s">
        <v>779</v>
      </c>
      <c r="G325" s="89" t="s">
        <v>188</v>
      </c>
      <c r="H325" s="140">
        <v>246</v>
      </c>
      <c r="I325" s="154">
        <f t="shared" si="8"/>
        <v>-2.9999999999999982E-2</v>
      </c>
      <c r="J325" s="155">
        <f t="shared" si="9"/>
        <v>7.3799999999999955</v>
      </c>
      <c r="K325" s="156">
        <v>238.62</v>
      </c>
      <c r="L325" s="75"/>
    </row>
    <row r="326" spans="1:12" x14ac:dyDescent="0.25">
      <c r="A326" s="87">
        <v>316</v>
      </c>
      <c r="B326" s="137" t="s">
        <v>28</v>
      </c>
      <c r="C326" s="138" t="s">
        <v>780</v>
      </c>
      <c r="D326" s="137" t="s">
        <v>28</v>
      </c>
      <c r="E326" s="139">
        <v>4345829</v>
      </c>
      <c r="F326" s="88" t="s">
        <v>781</v>
      </c>
      <c r="G326" s="89" t="s">
        <v>188</v>
      </c>
      <c r="H326" s="140">
        <v>249</v>
      </c>
      <c r="I326" s="154">
        <f t="shared" si="8"/>
        <v>-2.9999999999999995E-2</v>
      </c>
      <c r="J326" s="155">
        <f t="shared" si="9"/>
        <v>7.4699999999999989</v>
      </c>
      <c r="K326" s="156">
        <v>241.53</v>
      </c>
      <c r="L326" s="75"/>
    </row>
    <row r="327" spans="1:12" x14ac:dyDescent="0.25">
      <c r="A327" s="87">
        <v>317</v>
      </c>
      <c r="B327" s="137" t="s">
        <v>28</v>
      </c>
      <c r="C327" s="138" t="s">
        <v>782</v>
      </c>
      <c r="D327" s="137" t="s">
        <v>28</v>
      </c>
      <c r="E327" s="139">
        <v>4345831</v>
      </c>
      <c r="F327" s="88" t="s">
        <v>783</v>
      </c>
      <c r="G327" s="89" t="s">
        <v>188</v>
      </c>
      <c r="H327" s="140">
        <v>250</v>
      </c>
      <c r="I327" s="154">
        <f t="shared" si="8"/>
        <v>-0.03</v>
      </c>
      <c r="J327" s="155">
        <f t="shared" si="9"/>
        <v>7.5</v>
      </c>
      <c r="K327" s="156">
        <v>242.5</v>
      </c>
      <c r="L327" s="75"/>
    </row>
    <row r="328" spans="1:12" x14ac:dyDescent="0.25">
      <c r="A328" s="87">
        <v>318</v>
      </c>
      <c r="B328" s="137" t="s">
        <v>28</v>
      </c>
      <c r="C328" s="138" t="s">
        <v>784</v>
      </c>
      <c r="D328" s="137" t="s">
        <v>28</v>
      </c>
      <c r="E328" s="139">
        <v>4345833</v>
      </c>
      <c r="F328" s="88" t="s">
        <v>785</v>
      </c>
      <c r="G328" s="89" t="s">
        <v>188</v>
      </c>
      <c r="H328" s="140">
        <v>238</v>
      </c>
      <c r="I328" s="154">
        <f t="shared" si="8"/>
        <v>-3.0000000000000061E-2</v>
      </c>
      <c r="J328" s="155">
        <f t="shared" si="9"/>
        <v>7.1400000000000148</v>
      </c>
      <c r="K328" s="156">
        <v>230.85999999999999</v>
      </c>
      <c r="L328" s="75"/>
    </row>
    <row r="329" spans="1:12" x14ac:dyDescent="0.25">
      <c r="A329" s="87">
        <v>319</v>
      </c>
      <c r="B329" s="137" t="s">
        <v>28</v>
      </c>
      <c r="C329" s="138" t="s">
        <v>786</v>
      </c>
      <c r="D329" s="137" t="s">
        <v>28</v>
      </c>
      <c r="E329" s="139">
        <v>4346135</v>
      </c>
      <c r="F329" s="88" t="s">
        <v>787</v>
      </c>
      <c r="G329" s="89" t="s">
        <v>188</v>
      </c>
      <c r="H329" s="140">
        <v>45.45</v>
      </c>
      <c r="I329" s="154">
        <f t="shared" si="8"/>
        <v>-3.0000000000000041E-2</v>
      </c>
      <c r="J329" s="155">
        <f t="shared" si="9"/>
        <v>1.3635000000000019</v>
      </c>
      <c r="K329" s="156">
        <v>44.086500000000001</v>
      </c>
      <c r="L329" s="75"/>
    </row>
    <row r="330" spans="1:12" x14ac:dyDescent="0.25">
      <c r="A330" s="87">
        <v>320</v>
      </c>
      <c r="B330" s="137" t="s">
        <v>28</v>
      </c>
      <c r="C330" s="138" t="s">
        <v>788</v>
      </c>
      <c r="D330" s="137" t="s">
        <v>28</v>
      </c>
      <c r="E330" s="139">
        <v>4346479</v>
      </c>
      <c r="F330" s="88" t="s">
        <v>789</v>
      </c>
      <c r="G330" s="89" t="s">
        <v>188</v>
      </c>
      <c r="H330" s="140">
        <v>594</v>
      </c>
      <c r="I330" s="154">
        <f t="shared" si="8"/>
        <v>-3.0000000000000086E-2</v>
      </c>
      <c r="J330" s="155">
        <f t="shared" si="9"/>
        <v>17.82000000000005</v>
      </c>
      <c r="K330" s="156">
        <v>576.17999999999995</v>
      </c>
      <c r="L330" s="75"/>
    </row>
    <row r="331" spans="1:12" x14ac:dyDescent="0.25">
      <c r="A331" s="87">
        <v>321</v>
      </c>
      <c r="B331" s="137" t="s">
        <v>28</v>
      </c>
      <c r="C331" s="138" t="s">
        <v>790</v>
      </c>
      <c r="D331" s="137" t="s">
        <v>28</v>
      </c>
      <c r="E331" s="139">
        <v>4346480</v>
      </c>
      <c r="F331" s="88" t="s">
        <v>789</v>
      </c>
      <c r="G331" s="89" t="s">
        <v>188</v>
      </c>
      <c r="H331" s="140">
        <v>594</v>
      </c>
      <c r="I331" s="154">
        <f t="shared" si="8"/>
        <v>-3.0000000000000086E-2</v>
      </c>
      <c r="J331" s="155">
        <f t="shared" si="9"/>
        <v>17.82000000000005</v>
      </c>
      <c r="K331" s="156">
        <v>576.17999999999995</v>
      </c>
      <c r="L331" s="75"/>
    </row>
    <row r="332" spans="1:12" x14ac:dyDescent="0.25">
      <c r="A332" s="87">
        <v>322</v>
      </c>
      <c r="B332" s="137" t="s">
        <v>28</v>
      </c>
      <c r="C332" s="138" t="s">
        <v>791</v>
      </c>
      <c r="D332" s="137" t="s">
        <v>28</v>
      </c>
      <c r="E332" s="139">
        <v>4346906</v>
      </c>
      <c r="F332" s="88" t="s">
        <v>792</v>
      </c>
      <c r="G332" s="89" t="s">
        <v>188</v>
      </c>
      <c r="H332" s="140">
        <v>134</v>
      </c>
      <c r="I332" s="154">
        <f t="shared" ref="I332:I395" si="10">(K332-H332)/H332</f>
        <v>-3.0000000000000075E-2</v>
      </c>
      <c r="J332" s="155">
        <f t="shared" ref="J332:J395" si="11">H332-K332</f>
        <v>4.0200000000000102</v>
      </c>
      <c r="K332" s="156">
        <v>129.97999999999999</v>
      </c>
      <c r="L332" s="75"/>
    </row>
    <row r="333" spans="1:12" x14ac:dyDescent="0.25">
      <c r="A333" s="87">
        <v>323</v>
      </c>
      <c r="B333" s="137" t="s">
        <v>28</v>
      </c>
      <c r="C333" s="138" t="s">
        <v>793</v>
      </c>
      <c r="D333" s="137" t="s">
        <v>28</v>
      </c>
      <c r="E333" s="139">
        <v>4346907</v>
      </c>
      <c r="F333" s="88" t="s">
        <v>794</v>
      </c>
      <c r="G333" s="89" t="s">
        <v>188</v>
      </c>
      <c r="H333" s="140">
        <v>59</v>
      </c>
      <c r="I333" s="154">
        <f t="shared" si="10"/>
        <v>-3.0000000000000054E-2</v>
      </c>
      <c r="J333" s="155">
        <f t="shared" si="11"/>
        <v>1.7700000000000031</v>
      </c>
      <c r="K333" s="156">
        <v>57.23</v>
      </c>
      <c r="L333" s="75"/>
    </row>
    <row r="334" spans="1:12" x14ac:dyDescent="0.25">
      <c r="A334" s="87">
        <v>324</v>
      </c>
      <c r="B334" s="137" t="s">
        <v>28</v>
      </c>
      <c r="C334" s="138" t="s">
        <v>795</v>
      </c>
      <c r="D334" s="137" t="s">
        <v>28</v>
      </c>
      <c r="E334" s="139">
        <v>4347374</v>
      </c>
      <c r="F334" s="88" t="s">
        <v>796</v>
      </c>
      <c r="G334" s="89" t="s">
        <v>188</v>
      </c>
      <c r="H334" s="140">
        <v>1270</v>
      </c>
      <c r="I334" s="154">
        <f t="shared" si="10"/>
        <v>-3.0000000000000106E-2</v>
      </c>
      <c r="J334" s="155">
        <f t="shared" si="11"/>
        <v>38.100000000000136</v>
      </c>
      <c r="K334" s="156">
        <v>1231.8999999999999</v>
      </c>
      <c r="L334" s="75"/>
    </row>
    <row r="335" spans="1:12" x14ac:dyDescent="0.25">
      <c r="A335" s="87">
        <v>325</v>
      </c>
      <c r="B335" s="137" t="s">
        <v>28</v>
      </c>
      <c r="C335" s="138" t="s">
        <v>797</v>
      </c>
      <c r="D335" s="137" t="s">
        <v>28</v>
      </c>
      <c r="E335" s="139">
        <v>4347376</v>
      </c>
      <c r="F335" s="88" t="s">
        <v>798</v>
      </c>
      <c r="G335" s="89" t="s">
        <v>188</v>
      </c>
      <c r="H335" s="140">
        <v>7610</v>
      </c>
      <c r="I335" s="154">
        <f t="shared" si="10"/>
        <v>-3.0000000000000023E-2</v>
      </c>
      <c r="J335" s="155">
        <f t="shared" si="11"/>
        <v>228.30000000000018</v>
      </c>
      <c r="K335" s="156">
        <v>7381.7</v>
      </c>
      <c r="L335" s="75"/>
    </row>
    <row r="336" spans="1:12" x14ac:dyDescent="0.25">
      <c r="A336" s="87">
        <v>326</v>
      </c>
      <c r="B336" s="137" t="s">
        <v>28</v>
      </c>
      <c r="C336" s="138" t="s">
        <v>799</v>
      </c>
      <c r="D336" s="137" t="s">
        <v>28</v>
      </c>
      <c r="E336" s="139">
        <v>4347377</v>
      </c>
      <c r="F336" s="88" t="s">
        <v>800</v>
      </c>
      <c r="G336" s="89" t="s">
        <v>188</v>
      </c>
      <c r="H336" s="140">
        <v>1344</v>
      </c>
      <c r="I336" s="154">
        <f t="shared" si="10"/>
        <v>-2.9999999999999954E-2</v>
      </c>
      <c r="J336" s="155">
        <f t="shared" si="11"/>
        <v>40.319999999999936</v>
      </c>
      <c r="K336" s="156">
        <v>1303.68</v>
      </c>
      <c r="L336" s="75"/>
    </row>
    <row r="337" spans="1:12" x14ac:dyDescent="0.25">
      <c r="A337" s="87">
        <v>327</v>
      </c>
      <c r="B337" s="137" t="s">
        <v>28</v>
      </c>
      <c r="C337" s="138" t="s">
        <v>801</v>
      </c>
      <c r="D337" s="137" t="s">
        <v>28</v>
      </c>
      <c r="E337" s="139">
        <v>4347380</v>
      </c>
      <c r="F337" s="88" t="s">
        <v>802</v>
      </c>
      <c r="G337" s="89" t="s">
        <v>188</v>
      </c>
      <c r="H337" s="140">
        <v>1734</v>
      </c>
      <c r="I337" s="154">
        <f t="shared" si="10"/>
        <v>-2.9999999999999988E-2</v>
      </c>
      <c r="J337" s="155">
        <f t="shared" si="11"/>
        <v>52.019999999999982</v>
      </c>
      <c r="K337" s="156">
        <v>1681.98</v>
      </c>
      <c r="L337" s="75"/>
    </row>
    <row r="338" spans="1:12" x14ac:dyDescent="0.25">
      <c r="A338" s="87">
        <v>328</v>
      </c>
      <c r="B338" s="137" t="s">
        <v>28</v>
      </c>
      <c r="C338" s="138" t="s">
        <v>803</v>
      </c>
      <c r="D338" s="137" t="s">
        <v>28</v>
      </c>
      <c r="E338" s="139">
        <v>4347381</v>
      </c>
      <c r="F338" s="88" t="s">
        <v>804</v>
      </c>
      <c r="G338" s="89" t="s">
        <v>188</v>
      </c>
      <c r="H338" s="140">
        <v>1400</v>
      </c>
      <c r="I338" s="154">
        <f t="shared" si="10"/>
        <v>-0.03</v>
      </c>
      <c r="J338" s="155">
        <f t="shared" si="11"/>
        <v>42</v>
      </c>
      <c r="K338" s="156">
        <v>1358</v>
      </c>
      <c r="L338" s="75"/>
    </row>
    <row r="339" spans="1:12" x14ac:dyDescent="0.25">
      <c r="A339" s="87">
        <v>329</v>
      </c>
      <c r="B339" s="137" t="s">
        <v>28</v>
      </c>
      <c r="C339" s="138" t="s">
        <v>805</v>
      </c>
      <c r="D339" s="137" t="s">
        <v>28</v>
      </c>
      <c r="E339" s="139">
        <v>4347481</v>
      </c>
      <c r="F339" s="88" t="s">
        <v>806</v>
      </c>
      <c r="G339" s="89" t="s">
        <v>188</v>
      </c>
      <c r="H339" s="140">
        <v>812</v>
      </c>
      <c r="I339" s="154">
        <f t="shared" si="10"/>
        <v>-3.0000000000000016E-2</v>
      </c>
      <c r="J339" s="155">
        <f t="shared" si="11"/>
        <v>24.360000000000014</v>
      </c>
      <c r="K339" s="156">
        <v>787.64</v>
      </c>
      <c r="L339" s="75"/>
    </row>
    <row r="340" spans="1:12" x14ac:dyDescent="0.25">
      <c r="A340" s="87">
        <v>330</v>
      </c>
      <c r="B340" s="137" t="s">
        <v>28</v>
      </c>
      <c r="C340" s="138" t="s">
        <v>807</v>
      </c>
      <c r="D340" s="137" t="s">
        <v>28</v>
      </c>
      <c r="E340" s="139">
        <v>4347482</v>
      </c>
      <c r="F340" s="88" t="s">
        <v>806</v>
      </c>
      <c r="G340" s="89" t="s">
        <v>188</v>
      </c>
      <c r="H340" s="140">
        <v>810</v>
      </c>
      <c r="I340" s="154">
        <f t="shared" si="10"/>
        <v>-3.0000000000000086E-2</v>
      </c>
      <c r="J340" s="155">
        <f t="shared" si="11"/>
        <v>24.300000000000068</v>
      </c>
      <c r="K340" s="156">
        <v>785.69999999999993</v>
      </c>
      <c r="L340" s="75"/>
    </row>
    <row r="341" spans="1:12" x14ac:dyDescent="0.25">
      <c r="A341" s="87">
        <v>331</v>
      </c>
      <c r="B341" s="137" t="s">
        <v>28</v>
      </c>
      <c r="C341" s="138" t="s">
        <v>808</v>
      </c>
      <c r="D341" s="137" t="s">
        <v>28</v>
      </c>
      <c r="E341" s="139">
        <v>4347483</v>
      </c>
      <c r="F341" s="88" t="s">
        <v>809</v>
      </c>
      <c r="G341" s="89" t="s">
        <v>188</v>
      </c>
      <c r="H341" s="140">
        <v>1002</v>
      </c>
      <c r="I341" s="154">
        <f t="shared" si="10"/>
        <v>-3.0000000000000058E-2</v>
      </c>
      <c r="J341" s="155">
        <f t="shared" si="11"/>
        <v>30.060000000000059</v>
      </c>
      <c r="K341" s="156">
        <v>971.93999999999994</v>
      </c>
      <c r="L341" s="75"/>
    </row>
    <row r="342" spans="1:12" x14ac:dyDescent="0.25">
      <c r="A342" s="87">
        <v>332</v>
      </c>
      <c r="B342" s="137" t="s">
        <v>28</v>
      </c>
      <c r="C342" s="138" t="s">
        <v>810</v>
      </c>
      <c r="D342" s="137" t="s">
        <v>28</v>
      </c>
      <c r="E342" s="139">
        <v>4347484</v>
      </c>
      <c r="F342" s="88" t="s">
        <v>811</v>
      </c>
      <c r="G342" s="89" t="s">
        <v>188</v>
      </c>
      <c r="H342" s="140">
        <v>1000</v>
      </c>
      <c r="I342" s="154">
        <f t="shared" si="10"/>
        <v>-0.03</v>
      </c>
      <c r="J342" s="155">
        <f t="shared" si="11"/>
        <v>30</v>
      </c>
      <c r="K342" s="156">
        <v>970</v>
      </c>
      <c r="L342" s="75"/>
    </row>
    <row r="343" spans="1:12" x14ac:dyDescent="0.25">
      <c r="A343" s="87">
        <v>333</v>
      </c>
      <c r="B343" s="137" t="s">
        <v>28</v>
      </c>
      <c r="C343" s="138" t="s">
        <v>812</v>
      </c>
      <c r="D343" s="137" t="s">
        <v>28</v>
      </c>
      <c r="E343" s="139">
        <v>4348228</v>
      </c>
      <c r="F343" s="88" t="s">
        <v>813</v>
      </c>
      <c r="G343" s="89" t="s">
        <v>188</v>
      </c>
      <c r="H343" s="140">
        <v>1012</v>
      </c>
      <c r="I343" s="154">
        <f t="shared" si="10"/>
        <v>-3.0000000000000013E-2</v>
      </c>
      <c r="J343" s="155">
        <f t="shared" si="11"/>
        <v>30.360000000000014</v>
      </c>
      <c r="K343" s="156">
        <v>981.64</v>
      </c>
      <c r="L343" s="75"/>
    </row>
    <row r="344" spans="1:12" x14ac:dyDescent="0.25">
      <c r="A344" s="87">
        <v>334</v>
      </c>
      <c r="B344" s="137" t="s">
        <v>28</v>
      </c>
      <c r="C344" s="138" t="s">
        <v>814</v>
      </c>
      <c r="D344" s="137" t="s">
        <v>28</v>
      </c>
      <c r="E344" s="139">
        <v>4348229</v>
      </c>
      <c r="F344" s="88" t="s">
        <v>813</v>
      </c>
      <c r="G344" s="89" t="s">
        <v>188</v>
      </c>
      <c r="H344" s="140">
        <v>978</v>
      </c>
      <c r="I344" s="154">
        <f t="shared" si="10"/>
        <v>-3.0000000000000034E-2</v>
      </c>
      <c r="J344" s="155">
        <f t="shared" si="11"/>
        <v>29.340000000000032</v>
      </c>
      <c r="K344" s="156">
        <v>948.66</v>
      </c>
      <c r="L344" s="75"/>
    </row>
    <row r="345" spans="1:12" x14ac:dyDescent="0.25">
      <c r="A345" s="87">
        <v>335</v>
      </c>
      <c r="B345" s="137" t="s">
        <v>28</v>
      </c>
      <c r="C345" s="138" t="s">
        <v>815</v>
      </c>
      <c r="D345" s="137" t="s">
        <v>28</v>
      </c>
      <c r="E345" s="139">
        <v>4349153</v>
      </c>
      <c r="F345" s="88" t="s">
        <v>816</v>
      </c>
      <c r="G345" s="89" t="s">
        <v>188</v>
      </c>
      <c r="H345" s="140">
        <v>838</v>
      </c>
      <c r="I345" s="154">
        <f t="shared" si="10"/>
        <v>-2.9999999999999985E-2</v>
      </c>
      <c r="J345" s="155">
        <f t="shared" si="11"/>
        <v>25.139999999999986</v>
      </c>
      <c r="K345" s="156">
        <v>812.86</v>
      </c>
      <c r="L345" s="75"/>
    </row>
    <row r="346" spans="1:12" x14ac:dyDescent="0.25">
      <c r="A346" s="87">
        <v>336</v>
      </c>
      <c r="B346" s="137" t="s">
        <v>28</v>
      </c>
      <c r="C346" s="138" t="s">
        <v>817</v>
      </c>
      <c r="D346" s="137" t="s">
        <v>28</v>
      </c>
      <c r="E346" s="139">
        <v>4349155</v>
      </c>
      <c r="F346" s="88" t="s">
        <v>818</v>
      </c>
      <c r="G346" s="89" t="s">
        <v>188</v>
      </c>
      <c r="H346" s="140">
        <v>830</v>
      </c>
      <c r="I346" s="154">
        <f t="shared" si="10"/>
        <v>-2.9999999999999971E-2</v>
      </c>
      <c r="J346" s="155">
        <f t="shared" si="11"/>
        <v>24.899999999999977</v>
      </c>
      <c r="K346" s="156">
        <v>805.1</v>
      </c>
      <c r="L346" s="75"/>
    </row>
    <row r="347" spans="1:12" x14ac:dyDescent="0.25">
      <c r="A347" s="87">
        <v>337</v>
      </c>
      <c r="B347" s="137" t="s">
        <v>28</v>
      </c>
      <c r="C347" s="138" t="s">
        <v>819</v>
      </c>
      <c r="D347" s="137" t="s">
        <v>28</v>
      </c>
      <c r="E347" s="139">
        <v>4349160</v>
      </c>
      <c r="F347" s="88" t="s">
        <v>816</v>
      </c>
      <c r="G347" s="89" t="s">
        <v>188</v>
      </c>
      <c r="H347" s="140">
        <v>948</v>
      </c>
      <c r="I347" s="154">
        <f t="shared" si="10"/>
        <v>-3.0000000000000058E-2</v>
      </c>
      <c r="J347" s="155">
        <f t="shared" si="11"/>
        <v>28.440000000000055</v>
      </c>
      <c r="K347" s="156">
        <v>919.56</v>
      </c>
      <c r="L347" s="75"/>
    </row>
    <row r="348" spans="1:12" x14ac:dyDescent="0.25">
      <c r="A348" s="87">
        <v>338</v>
      </c>
      <c r="B348" s="137" t="s">
        <v>28</v>
      </c>
      <c r="C348" s="138" t="s">
        <v>820</v>
      </c>
      <c r="D348" s="137" t="s">
        <v>28</v>
      </c>
      <c r="E348" s="139">
        <v>4349161</v>
      </c>
      <c r="F348" s="88" t="s">
        <v>818</v>
      </c>
      <c r="G348" s="89" t="s">
        <v>188</v>
      </c>
      <c r="H348" s="140">
        <v>848</v>
      </c>
      <c r="I348" s="154">
        <f t="shared" si="10"/>
        <v>-3.0000000000000065E-2</v>
      </c>
      <c r="J348" s="155">
        <f t="shared" si="11"/>
        <v>25.440000000000055</v>
      </c>
      <c r="K348" s="156">
        <v>822.56</v>
      </c>
      <c r="L348" s="75"/>
    </row>
    <row r="349" spans="1:12" x14ac:dyDescent="0.25">
      <c r="A349" s="87">
        <v>339</v>
      </c>
      <c r="B349" s="137" t="s">
        <v>28</v>
      </c>
      <c r="C349" s="138" t="s">
        <v>821</v>
      </c>
      <c r="D349" s="137" t="s">
        <v>28</v>
      </c>
      <c r="E349" s="139">
        <v>4349180</v>
      </c>
      <c r="F349" s="88" t="s">
        <v>822</v>
      </c>
      <c r="G349" s="89" t="s">
        <v>188</v>
      </c>
      <c r="H349" s="140">
        <v>1518</v>
      </c>
      <c r="I349" s="154">
        <f t="shared" si="10"/>
        <v>-2.9999999999999975E-2</v>
      </c>
      <c r="J349" s="155">
        <f t="shared" si="11"/>
        <v>45.539999999999964</v>
      </c>
      <c r="K349" s="156">
        <v>1472.46</v>
      </c>
      <c r="L349" s="75"/>
    </row>
    <row r="350" spans="1:12" x14ac:dyDescent="0.25">
      <c r="A350" s="87">
        <v>340</v>
      </c>
      <c r="B350" s="137" t="s">
        <v>28</v>
      </c>
      <c r="C350" s="138" t="s">
        <v>823</v>
      </c>
      <c r="D350" s="137" t="s">
        <v>28</v>
      </c>
      <c r="E350" s="139">
        <v>4349182</v>
      </c>
      <c r="F350" s="88" t="s">
        <v>824</v>
      </c>
      <c r="G350" s="89" t="s">
        <v>188</v>
      </c>
      <c r="H350" s="140">
        <v>1480</v>
      </c>
      <c r="I350" s="154">
        <f t="shared" si="10"/>
        <v>-3.0000000000000061E-2</v>
      </c>
      <c r="J350" s="155">
        <f t="shared" si="11"/>
        <v>44.400000000000091</v>
      </c>
      <c r="K350" s="156">
        <v>1435.6</v>
      </c>
      <c r="L350" s="75"/>
    </row>
    <row r="351" spans="1:12" x14ac:dyDescent="0.25">
      <c r="A351" s="87">
        <v>341</v>
      </c>
      <c r="B351" s="137" t="s">
        <v>28</v>
      </c>
      <c r="C351" s="138" t="s">
        <v>825</v>
      </c>
      <c r="D351" s="137" t="s">
        <v>28</v>
      </c>
      <c r="E351" s="139">
        <v>4350584</v>
      </c>
      <c r="F351" s="88" t="s">
        <v>826</v>
      </c>
      <c r="G351" s="89" t="s">
        <v>188</v>
      </c>
      <c r="H351" s="140">
        <v>1004</v>
      </c>
      <c r="I351" s="154">
        <f t="shared" si="10"/>
        <v>-3.0000000000000006E-2</v>
      </c>
      <c r="J351" s="155">
        <f t="shared" si="11"/>
        <v>30.120000000000005</v>
      </c>
      <c r="K351" s="156">
        <v>973.88</v>
      </c>
      <c r="L351" s="75"/>
    </row>
    <row r="352" spans="1:12" x14ac:dyDescent="0.25">
      <c r="A352" s="87">
        <v>342</v>
      </c>
      <c r="B352" s="137" t="s">
        <v>28</v>
      </c>
      <c r="C352" s="138" t="s">
        <v>827</v>
      </c>
      <c r="D352" s="137" t="s">
        <v>28</v>
      </c>
      <c r="E352" s="139">
        <v>4351104</v>
      </c>
      <c r="F352" s="88" t="s">
        <v>828</v>
      </c>
      <c r="G352" s="89" t="s">
        <v>188</v>
      </c>
      <c r="H352" s="140">
        <v>71700</v>
      </c>
      <c r="I352" s="154">
        <f t="shared" si="10"/>
        <v>-0.03</v>
      </c>
      <c r="J352" s="155">
        <f t="shared" si="11"/>
        <v>2151</v>
      </c>
      <c r="K352" s="156">
        <v>69549</v>
      </c>
      <c r="L352" s="75"/>
    </row>
    <row r="353" spans="1:12" x14ac:dyDescent="0.25">
      <c r="A353" s="87">
        <v>343</v>
      </c>
      <c r="B353" s="137" t="s">
        <v>28</v>
      </c>
      <c r="C353" s="138" t="s">
        <v>829</v>
      </c>
      <c r="D353" s="137" t="s">
        <v>28</v>
      </c>
      <c r="E353" s="139">
        <v>4351105</v>
      </c>
      <c r="F353" s="88" t="s">
        <v>830</v>
      </c>
      <c r="G353" s="89" t="s">
        <v>188</v>
      </c>
      <c r="H353" s="140">
        <v>71700</v>
      </c>
      <c r="I353" s="154">
        <f t="shared" si="10"/>
        <v>-0.03</v>
      </c>
      <c r="J353" s="155">
        <f t="shared" si="11"/>
        <v>2151</v>
      </c>
      <c r="K353" s="156">
        <v>69549</v>
      </c>
      <c r="L353" s="75"/>
    </row>
    <row r="354" spans="1:12" x14ac:dyDescent="0.25">
      <c r="A354" s="87">
        <v>344</v>
      </c>
      <c r="B354" s="137" t="s">
        <v>28</v>
      </c>
      <c r="C354" s="138" t="s">
        <v>831</v>
      </c>
      <c r="D354" s="137" t="s">
        <v>28</v>
      </c>
      <c r="E354" s="139">
        <v>4351106</v>
      </c>
      <c r="F354" s="88" t="s">
        <v>832</v>
      </c>
      <c r="G354" s="89" t="s">
        <v>188</v>
      </c>
      <c r="H354" s="140">
        <v>71700</v>
      </c>
      <c r="I354" s="154">
        <f t="shared" si="10"/>
        <v>-0.03</v>
      </c>
      <c r="J354" s="155">
        <f t="shared" si="11"/>
        <v>2151</v>
      </c>
      <c r="K354" s="156">
        <v>69549</v>
      </c>
      <c r="L354" s="75"/>
    </row>
    <row r="355" spans="1:12" x14ac:dyDescent="0.25">
      <c r="A355" s="87">
        <v>345</v>
      </c>
      <c r="B355" s="137" t="s">
        <v>28</v>
      </c>
      <c r="C355" s="138" t="s">
        <v>833</v>
      </c>
      <c r="D355" s="137" t="s">
        <v>28</v>
      </c>
      <c r="E355" s="139">
        <v>4351107</v>
      </c>
      <c r="F355" s="88" t="s">
        <v>834</v>
      </c>
      <c r="G355" s="89" t="s">
        <v>188</v>
      </c>
      <c r="H355" s="140">
        <v>71700</v>
      </c>
      <c r="I355" s="154">
        <f t="shared" si="10"/>
        <v>-0.03</v>
      </c>
      <c r="J355" s="155">
        <f t="shared" si="11"/>
        <v>2151</v>
      </c>
      <c r="K355" s="156">
        <v>69549</v>
      </c>
      <c r="L355" s="75"/>
    </row>
    <row r="356" spans="1:12" x14ac:dyDescent="0.25">
      <c r="A356" s="87">
        <v>346</v>
      </c>
      <c r="B356" s="137" t="s">
        <v>28</v>
      </c>
      <c r="C356" s="138" t="s">
        <v>835</v>
      </c>
      <c r="D356" s="137" t="s">
        <v>28</v>
      </c>
      <c r="E356" s="139">
        <v>4351372</v>
      </c>
      <c r="F356" s="88" t="s">
        <v>836</v>
      </c>
      <c r="G356" s="89" t="s">
        <v>188</v>
      </c>
      <c r="H356" s="140">
        <v>367</v>
      </c>
      <c r="I356" s="154">
        <f t="shared" si="10"/>
        <v>-2.9999999999999975E-2</v>
      </c>
      <c r="J356" s="155">
        <f t="shared" si="11"/>
        <v>11.009999999999991</v>
      </c>
      <c r="K356" s="156">
        <v>355.99</v>
      </c>
      <c r="L356" s="75"/>
    </row>
    <row r="357" spans="1:12" x14ac:dyDescent="0.25">
      <c r="A357" s="87">
        <v>347</v>
      </c>
      <c r="B357" s="137" t="s">
        <v>28</v>
      </c>
      <c r="C357" s="138" t="s">
        <v>837</v>
      </c>
      <c r="D357" s="137" t="s">
        <v>28</v>
      </c>
      <c r="E357" s="139">
        <v>4351374</v>
      </c>
      <c r="F357" s="88" t="s">
        <v>838</v>
      </c>
      <c r="G357" s="89" t="s">
        <v>188</v>
      </c>
      <c r="H357" s="140">
        <v>1292</v>
      </c>
      <c r="I357" s="154">
        <f t="shared" si="10"/>
        <v>-2.9999999999999992E-2</v>
      </c>
      <c r="J357" s="155">
        <f t="shared" si="11"/>
        <v>38.759999999999991</v>
      </c>
      <c r="K357" s="156">
        <v>1253.24</v>
      </c>
      <c r="L357" s="75"/>
    </row>
    <row r="358" spans="1:12" x14ac:dyDescent="0.25">
      <c r="A358" s="87">
        <v>348</v>
      </c>
      <c r="B358" s="137" t="s">
        <v>28</v>
      </c>
      <c r="C358" s="138" t="s">
        <v>839</v>
      </c>
      <c r="D358" s="137" t="s">
        <v>28</v>
      </c>
      <c r="E358" s="139">
        <v>4351376</v>
      </c>
      <c r="F358" s="88" t="s">
        <v>840</v>
      </c>
      <c r="G358" s="89" t="s">
        <v>188</v>
      </c>
      <c r="H358" s="140">
        <v>700</v>
      </c>
      <c r="I358" s="154">
        <f t="shared" si="10"/>
        <v>-0.03</v>
      </c>
      <c r="J358" s="155">
        <f t="shared" si="11"/>
        <v>21</v>
      </c>
      <c r="K358" s="156">
        <v>679</v>
      </c>
      <c r="L358" s="75"/>
    </row>
    <row r="359" spans="1:12" x14ac:dyDescent="0.25">
      <c r="A359" s="87">
        <v>349</v>
      </c>
      <c r="B359" s="137" t="s">
        <v>28</v>
      </c>
      <c r="C359" s="138" t="s">
        <v>841</v>
      </c>
      <c r="D359" s="137" t="s">
        <v>28</v>
      </c>
      <c r="E359" s="139">
        <v>4351379</v>
      </c>
      <c r="F359" s="88" t="s">
        <v>842</v>
      </c>
      <c r="G359" s="89" t="s">
        <v>188</v>
      </c>
      <c r="H359" s="140">
        <v>374</v>
      </c>
      <c r="I359" s="154">
        <f t="shared" si="10"/>
        <v>-3.0000000000000072E-2</v>
      </c>
      <c r="J359" s="155">
        <f t="shared" si="11"/>
        <v>11.220000000000027</v>
      </c>
      <c r="K359" s="156">
        <v>362.78</v>
      </c>
      <c r="L359" s="75"/>
    </row>
    <row r="360" spans="1:12" x14ac:dyDescent="0.25">
      <c r="A360" s="87">
        <v>350</v>
      </c>
      <c r="B360" s="137" t="s">
        <v>28</v>
      </c>
      <c r="C360" s="138" t="s">
        <v>843</v>
      </c>
      <c r="D360" s="137" t="s">
        <v>28</v>
      </c>
      <c r="E360" s="139">
        <v>4351380</v>
      </c>
      <c r="F360" s="88" t="s">
        <v>844</v>
      </c>
      <c r="G360" s="89" t="s">
        <v>188</v>
      </c>
      <c r="H360" s="140">
        <v>1270</v>
      </c>
      <c r="I360" s="154">
        <f t="shared" si="10"/>
        <v>-3.0000000000000106E-2</v>
      </c>
      <c r="J360" s="155">
        <f t="shared" si="11"/>
        <v>38.100000000000136</v>
      </c>
      <c r="K360" s="156">
        <v>1231.8999999999999</v>
      </c>
      <c r="L360" s="75"/>
    </row>
    <row r="361" spans="1:12" x14ac:dyDescent="0.25">
      <c r="A361" s="87">
        <v>351</v>
      </c>
      <c r="B361" s="137" t="s">
        <v>28</v>
      </c>
      <c r="C361" s="138" t="s">
        <v>845</v>
      </c>
      <c r="D361" s="137" t="s">
        <v>28</v>
      </c>
      <c r="E361" s="139">
        <v>4351382</v>
      </c>
      <c r="F361" s="88" t="s">
        <v>846</v>
      </c>
      <c r="G361" s="89" t="s">
        <v>188</v>
      </c>
      <c r="H361" s="140">
        <v>702</v>
      </c>
      <c r="I361" s="154">
        <f t="shared" si="10"/>
        <v>-3.0000000000000086E-2</v>
      </c>
      <c r="J361" s="155">
        <f t="shared" si="11"/>
        <v>21.060000000000059</v>
      </c>
      <c r="K361" s="156">
        <v>680.93999999999994</v>
      </c>
      <c r="L361" s="75"/>
    </row>
    <row r="362" spans="1:12" x14ac:dyDescent="0.25">
      <c r="A362" s="87">
        <v>352</v>
      </c>
      <c r="B362" s="137" t="s">
        <v>28</v>
      </c>
      <c r="C362" s="138" t="s">
        <v>847</v>
      </c>
      <c r="D362" s="137" t="s">
        <v>28</v>
      </c>
      <c r="E362" s="139">
        <v>4351384</v>
      </c>
      <c r="F362" s="88" t="s">
        <v>848</v>
      </c>
      <c r="G362" s="89" t="s">
        <v>188</v>
      </c>
      <c r="H362" s="140">
        <v>375</v>
      </c>
      <c r="I362" s="154">
        <f t="shared" si="10"/>
        <v>-0.03</v>
      </c>
      <c r="J362" s="155">
        <f t="shared" si="11"/>
        <v>11.25</v>
      </c>
      <c r="K362" s="156">
        <v>363.75</v>
      </c>
      <c r="L362" s="75"/>
    </row>
    <row r="363" spans="1:12" x14ac:dyDescent="0.25">
      <c r="A363" s="87">
        <v>353</v>
      </c>
      <c r="B363" s="137" t="s">
        <v>28</v>
      </c>
      <c r="C363" s="138" t="s">
        <v>849</v>
      </c>
      <c r="D363" s="137" t="s">
        <v>28</v>
      </c>
      <c r="E363" s="139">
        <v>4351402</v>
      </c>
      <c r="F363" s="88" t="s">
        <v>850</v>
      </c>
      <c r="G363" s="89" t="s">
        <v>188</v>
      </c>
      <c r="H363" s="140">
        <v>7810</v>
      </c>
      <c r="I363" s="154">
        <f t="shared" si="10"/>
        <v>-3.0000000000000023E-2</v>
      </c>
      <c r="J363" s="155">
        <f t="shared" si="11"/>
        <v>234.30000000000018</v>
      </c>
      <c r="K363" s="156">
        <v>7575.7</v>
      </c>
      <c r="L363" s="75"/>
    </row>
    <row r="364" spans="1:12" x14ac:dyDescent="0.25">
      <c r="A364" s="87">
        <v>354</v>
      </c>
      <c r="B364" s="137" t="s">
        <v>28</v>
      </c>
      <c r="C364" s="138" t="s">
        <v>851</v>
      </c>
      <c r="D364" s="137" t="s">
        <v>28</v>
      </c>
      <c r="E364" s="139">
        <v>4351653</v>
      </c>
      <c r="F364" s="88" t="s">
        <v>852</v>
      </c>
      <c r="G364" s="89" t="s">
        <v>188</v>
      </c>
      <c r="H364" s="140">
        <v>834</v>
      </c>
      <c r="I364" s="154">
        <f t="shared" si="10"/>
        <v>-2.9999999999999978E-2</v>
      </c>
      <c r="J364" s="155">
        <f t="shared" si="11"/>
        <v>25.019999999999982</v>
      </c>
      <c r="K364" s="156">
        <v>808.98</v>
      </c>
      <c r="L364" s="75"/>
    </row>
    <row r="365" spans="1:12" x14ac:dyDescent="0.25">
      <c r="A365" s="87">
        <v>355</v>
      </c>
      <c r="B365" s="137" t="s">
        <v>28</v>
      </c>
      <c r="C365" s="138" t="s">
        <v>853</v>
      </c>
      <c r="D365" s="137" t="s">
        <v>28</v>
      </c>
      <c r="E365" s="139">
        <v>4351979</v>
      </c>
      <c r="F365" s="88" t="s">
        <v>854</v>
      </c>
      <c r="G365" s="89" t="s">
        <v>188</v>
      </c>
      <c r="H365" s="140">
        <v>1000</v>
      </c>
      <c r="I365" s="154">
        <f t="shared" si="10"/>
        <v>-0.03</v>
      </c>
      <c r="J365" s="155">
        <f t="shared" si="11"/>
        <v>30</v>
      </c>
      <c r="K365" s="156">
        <v>970</v>
      </c>
      <c r="L365" s="75"/>
    </row>
    <row r="366" spans="1:12" x14ac:dyDescent="0.25">
      <c r="A366" s="87">
        <v>356</v>
      </c>
      <c r="B366" s="137" t="s">
        <v>28</v>
      </c>
      <c r="C366" s="138" t="s">
        <v>855</v>
      </c>
      <c r="D366" s="137" t="s">
        <v>28</v>
      </c>
      <c r="E366" s="139">
        <v>4352018</v>
      </c>
      <c r="F366" s="88" t="s">
        <v>856</v>
      </c>
      <c r="G366" s="89" t="s">
        <v>188</v>
      </c>
      <c r="H366" s="140">
        <v>155</v>
      </c>
      <c r="I366" s="154">
        <f t="shared" si="10"/>
        <v>-3.0000000000000037E-2</v>
      </c>
      <c r="J366" s="155">
        <f t="shared" si="11"/>
        <v>4.6500000000000057</v>
      </c>
      <c r="K366" s="156">
        <v>150.35</v>
      </c>
      <c r="L366" s="75"/>
    </row>
    <row r="367" spans="1:12" x14ac:dyDescent="0.25">
      <c r="A367" s="87">
        <v>357</v>
      </c>
      <c r="B367" s="137" t="s">
        <v>28</v>
      </c>
      <c r="C367" s="138" t="s">
        <v>857</v>
      </c>
      <c r="D367" s="137" t="s">
        <v>28</v>
      </c>
      <c r="E367" s="139">
        <v>4352042</v>
      </c>
      <c r="F367" s="88" t="s">
        <v>858</v>
      </c>
      <c r="G367" s="89" t="s">
        <v>188</v>
      </c>
      <c r="H367" s="140">
        <v>371</v>
      </c>
      <c r="I367" s="154">
        <f t="shared" si="10"/>
        <v>-2.9999999999999988E-2</v>
      </c>
      <c r="J367" s="155">
        <f t="shared" si="11"/>
        <v>11.129999999999995</v>
      </c>
      <c r="K367" s="156">
        <v>359.87</v>
      </c>
      <c r="L367" s="75"/>
    </row>
    <row r="368" spans="1:12" x14ac:dyDescent="0.25">
      <c r="A368" s="87">
        <v>358</v>
      </c>
      <c r="B368" s="137" t="s">
        <v>28</v>
      </c>
      <c r="C368" s="138" t="s">
        <v>859</v>
      </c>
      <c r="D368" s="137" t="s">
        <v>28</v>
      </c>
      <c r="E368" s="139">
        <v>4352757</v>
      </c>
      <c r="F368" s="88" t="s">
        <v>860</v>
      </c>
      <c r="G368" s="89" t="s">
        <v>188</v>
      </c>
      <c r="H368" s="140">
        <v>856</v>
      </c>
      <c r="I368" s="154">
        <f t="shared" si="10"/>
        <v>-3.0000000000000075E-2</v>
      </c>
      <c r="J368" s="155">
        <f t="shared" si="11"/>
        <v>25.680000000000064</v>
      </c>
      <c r="K368" s="156">
        <v>830.31999999999994</v>
      </c>
      <c r="L368" s="75"/>
    </row>
    <row r="369" spans="1:12" x14ac:dyDescent="0.25">
      <c r="A369" s="87">
        <v>359</v>
      </c>
      <c r="B369" s="137" t="s">
        <v>28</v>
      </c>
      <c r="C369" s="138" t="s">
        <v>861</v>
      </c>
      <c r="D369" s="137" t="s">
        <v>28</v>
      </c>
      <c r="E369" s="139">
        <v>4358101</v>
      </c>
      <c r="F369" s="88" t="s">
        <v>862</v>
      </c>
      <c r="G369" s="89" t="s">
        <v>188</v>
      </c>
      <c r="H369" s="140">
        <v>421</v>
      </c>
      <c r="I369" s="154">
        <f t="shared" si="10"/>
        <v>-2.9999999999999988E-2</v>
      </c>
      <c r="J369" s="155">
        <f t="shared" si="11"/>
        <v>12.629999999999995</v>
      </c>
      <c r="K369" s="156">
        <v>408.37</v>
      </c>
      <c r="L369" s="75"/>
    </row>
    <row r="370" spans="1:12" x14ac:dyDescent="0.25">
      <c r="A370" s="87">
        <v>360</v>
      </c>
      <c r="B370" s="137" t="s">
        <v>28</v>
      </c>
      <c r="C370" s="138" t="s">
        <v>863</v>
      </c>
      <c r="D370" s="137" t="s">
        <v>28</v>
      </c>
      <c r="E370" s="139">
        <v>4358293</v>
      </c>
      <c r="F370" s="88" t="s">
        <v>864</v>
      </c>
      <c r="G370" s="89" t="s">
        <v>188</v>
      </c>
      <c r="H370" s="140">
        <v>128</v>
      </c>
      <c r="I370" s="154">
        <f t="shared" si="10"/>
        <v>-3.0000000000000027E-2</v>
      </c>
      <c r="J370" s="155">
        <f t="shared" si="11"/>
        <v>3.8400000000000034</v>
      </c>
      <c r="K370" s="156">
        <v>124.16</v>
      </c>
      <c r="L370" s="75"/>
    </row>
    <row r="371" spans="1:12" x14ac:dyDescent="0.25">
      <c r="A371" s="87">
        <v>361</v>
      </c>
      <c r="B371" s="137" t="s">
        <v>28</v>
      </c>
      <c r="C371" s="138" t="s">
        <v>865</v>
      </c>
      <c r="D371" s="137" t="s">
        <v>28</v>
      </c>
      <c r="E371" s="139">
        <v>4358297</v>
      </c>
      <c r="F371" s="88" t="s">
        <v>866</v>
      </c>
      <c r="G371" s="89" t="s">
        <v>188</v>
      </c>
      <c r="H371" s="140">
        <v>164</v>
      </c>
      <c r="I371" s="154">
        <f t="shared" si="10"/>
        <v>-3.0000000000000096E-2</v>
      </c>
      <c r="J371" s="155">
        <f t="shared" si="11"/>
        <v>4.9200000000000159</v>
      </c>
      <c r="K371" s="156">
        <v>159.07999999999998</v>
      </c>
      <c r="L371" s="75"/>
    </row>
    <row r="372" spans="1:12" x14ac:dyDescent="0.25">
      <c r="A372" s="87">
        <v>362</v>
      </c>
      <c r="B372" s="137" t="s">
        <v>28</v>
      </c>
      <c r="C372" s="138" t="s">
        <v>867</v>
      </c>
      <c r="D372" s="137" t="s">
        <v>28</v>
      </c>
      <c r="E372" s="139">
        <v>4358305</v>
      </c>
      <c r="F372" s="88" t="s">
        <v>868</v>
      </c>
      <c r="G372" s="89" t="s">
        <v>188</v>
      </c>
      <c r="H372" s="140">
        <v>117</v>
      </c>
      <c r="I372" s="154">
        <f t="shared" si="10"/>
        <v>-3.0000000000000044E-2</v>
      </c>
      <c r="J372" s="155">
        <f t="shared" si="11"/>
        <v>3.5100000000000051</v>
      </c>
      <c r="K372" s="156">
        <v>113.49</v>
      </c>
      <c r="L372" s="75"/>
    </row>
    <row r="373" spans="1:12" x14ac:dyDescent="0.25">
      <c r="A373" s="87">
        <v>363</v>
      </c>
      <c r="B373" s="137" t="s">
        <v>28</v>
      </c>
      <c r="C373" s="138" t="s">
        <v>869</v>
      </c>
      <c r="D373" s="137" t="s">
        <v>28</v>
      </c>
      <c r="E373" s="139">
        <v>4358351</v>
      </c>
      <c r="F373" s="88" t="s">
        <v>870</v>
      </c>
      <c r="G373" s="89" t="s">
        <v>188</v>
      </c>
      <c r="H373" s="140">
        <v>239</v>
      </c>
      <c r="I373" s="154">
        <f t="shared" si="10"/>
        <v>-3.0000000000000068E-2</v>
      </c>
      <c r="J373" s="155">
        <f t="shared" si="11"/>
        <v>7.1700000000000159</v>
      </c>
      <c r="K373" s="156">
        <v>231.82999999999998</v>
      </c>
      <c r="L373" s="75"/>
    </row>
    <row r="374" spans="1:12" x14ac:dyDescent="0.25">
      <c r="A374" s="87">
        <v>364</v>
      </c>
      <c r="B374" s="137" t="s">
        <v>28</v>
      </c>
      <c r="C374" s="138" t="s">
        <v>871</v>
      </c>
      <c r="D374" s="137" t="s">
        <v>28</v>
      </c>
      <c r="E374" s="139">
        <v>4359187</v>
      </c>
      <c r="F374" s="88" t="s">
        <v>872</v>
      </c>
      <c r="G374" s="89" t="s">
        <v>188</v>
      </c>
      <c r="H374" s="140">
        <v>299</v>
      </c>
      <c r="I374" s="154">
        <f t="shared" si="10"/>
        <v>-3.0000000000000093E-2</v>
      </c>
      <c r="J374" s="155">
        <f t="shared" si="11"/>
        <v>8.9700000000000273</v>
      </c>
      <c r="K374" s="156">
        <v>290.02999999999997</v>
      </c>
      <c r="L374" s="75"/>
    </row>
    <row r="375" spans="1:12" x14ac:dyDescent="0.25">
      <c r="A375" s="87">
        <v>365</v>
      </c>
      <c r="B375" s="137" t="s">
        <v>28</v>
      </c>
      <c r="C375" s="138" t="s">
        <v>873</v>
      </c>
      <c r="D375" s="137" t="s">
        <v>28</v>
      </c>
      <c r="E375" s="139">
        <v>4359513</v>
      </c>
      <c r="F375" s="88" t="s">
        <v>874</v>
      </c>
      <c r="G375" s="89" t="s">
        <v>188</v>
      </c>
      <c r="H375" s="140">
        <v>6590</v>
      </c>
      <c r="I375" s="154">
        <f t="shared" si="10"/>
        <v>-2.9999999999999971E-2</v>
      </c>
      <c r="J375" s="155">
        <f t="shared" si="11"/>
        <v>197.69999999999982</v>
      </c>
      <c r="K375" s="156">
        <v>6392.3</v>
      </c>
      <c r="L375" s="75"/>
    </row>
    <row r="376" spans="1:12" x14ac:dyDescent="0.25">
      <c r="A376" s="87">
        <v>366</v>
      </c>
      <c r="B376" s="137" t="s">
        <v>28</v>
      </c>
      <c r="C376" s="138" t="s">
        <v>875</v>
      </c>
      <c r="D376" s="137" t="s">
        <v>28</v>
      </c>
      <c r="E376" s="139">
        <v>4359659</v>
      </c>
      <c r="F376" s="88" t="s">
        <v>876</v>
      </c>
      <c r="G376" s="89" t="s">
        <v>188</v>
      </c>
      <c r="H376" s="140">
        <v>4300</v>
      </c>
      <c r="I376" s="154">
        <f t="shared" si="10"/>
        <v>-0.03</v>
      </c>
      <c r="J376" s="155">
        <f t="shared" si="11"/>
        <v>129</v>
      </c>
      <c r="K376" s="156">
        <v>4171</v>
      </c>
      <c r="L376" s="75"/>
    </row>
    <row r="377" spans="1:12" x14ac:dyDescent="0.25">
      <c r="A377" s="87">
        <v>367</v>
      </c>
      <c r="B377" s="137" t="s">
        <v>28</v>
      </c>
      <c r="C377" s="138" t="s">
        <v>877</v>
      </c>
      <c r="D377" s="137" t="s">
        <v>28</v>
      </c>
      <c r="E377" s="139">
        <v>4360954</v>
      </c>
      <c r="F377" s="88" t="s">
        <v>878</v>
      </c>
      <c r="G377" s="89" t="s">
        <v>188</v>
      </c>
      <c r="H377" s="140">
        <v>100</v>
      </c>
      <c r="I377" s="154">
        <f t="shared" si="10"/>
        <v>-0.03</v>
      </c>
      <c r="J377" s="155">
        <f t="shared" si="11"/>
        <v>3</v>
      </c>
      <c r="K377" s="156">
        <v>97</v>
      </c>
      <c r="L377" s="75"/>
    </row>
    <row r="378" spans="1:12" x14ac:dyDescent="0.25">
      <c r="A378" s="87">
        <v>368</v>
      </c>
      <c r="B378" s="137" t="s">
        <v>28</v>
      </c>
      <c r="C378" s="138" t="s">
        <v>879</v>
      </c>
      <c r="D378" s="137" t="s">
        <v>28</v>
      </c>
      <c r="E378" s="139">
        <v>4362143</v>
      </c>
      <c r="F378" s="88" t="s">
        <v>880</v>
      </c>
      <c r="G378" s="89" t="s">
        <v>188</v>
      </c>
      <c r="H378" s="140">
        <v>14660</v>
      </c>
      <c r="I378" s="154">
        <f t="shared" si="10"/>
        <v>-3.0000000000000075E-2</v>
      </c>
      <c r="J378" s="155">
        <f t="shared" si="11"/>
        <v>439.80000000000109</v>
      </c>
      <c r="K378" s="156">
        <v>14220.199999999999</v>
      </c>
      <c r="L378" s="75"/>
    </row>
    <row r="379" spans="1:12" x14ac:dyDescent="0.25">
      <c r="A379" s="87">
        <v>369</v>
      </c>
      <c r="B379" s="137" t="s">
        <v>28</v>
      </c>
      <c r="C379" s="138" t="s">
        <v>881</v>
      </c>
      <c r="D379" s="137" t="s">
        <v>28</v>
      </c>
      <c r="E379" s="139">
        <v>4362266</v>
      </c>
      <c r="F379" s="88" t="s">
        <v>882</v>
      </c>
      <c r="G379" s="89" t="s">
        <v>188</v>
      </c>
      <c r="H379" s="140">
        <v>19180</v>
      </c>
      <c r="I379" s="154">
        <f t="shared" si="10"/>
        <v>-3.0000000000000075E-2</v>
      </c>
      <c r="J379" s="155">
        <f t="shared" si="11"/>
        <v>575.40000000000146</v>
      </c>
      <c r="K379" s="156">
        <v>18604.599999999999</v>
      </c>
      <c r="L379" s="75"/>
    </row>
    <row r="380" spans="1:12" x14ac:dyDescent="0.25">
      <c r="A380" s="87">
        <v>370</v>
      </c>
      <c r="B380" s="137" t="s">
        <v>28</v>
      </c>
      <c r="C380" s="138" t="s">
        <v>883</v>
      </c>
      <c r="D380" s="137" t="s">
        <v>28</v>
      </c>
      <c r="E380" s="139">
        <v>4362639</v>
      </c>
      <c r="F380" s="88" t="s">
        <v>884</v>
      </c>
      <c r="G380" s="89" t="s">
        <v>188</v>
      </c>
      <c r="H380" s="140">
        <v>173</v>
      </c>
      <c r="I380" s="154">
        <f t="shared" si="10"/>
        <v>-2.9999999999999988E-2</v>
      </c>
      <c r="J380" s="155">
        <f t="shared" si="11"/>
        <v>5.1899999999999977</v>
      </c>
      <c r="K380" s="156">
        <v>167.81</v>
      </c>
      <c r="L380" s="75"/>
    </row>
    <row r="381" spans="1:12" x14ac:dyDescent="0.25">
      <c r="A381" s="87">
        <v>371</v>
      </c>
      <c r="B381" s="137" t="s">
        <v>28</v>
      </c>
      <c r="C381" s="138" t="s">
        <v>885</v>
      </c>
      <c r="D381" s="137" t="s">
        <v>28</v>
      </c>
      <c r="E381" s="139">
        <v>4362691</v>
      </c>
      <c r="F381" s="88" t="s">
        <v>886</v>
      </c>
      <c r="G381" s="89" t="s">
        <v>188</v>
      </c>
      <c r="H381" s="140">
        <v>483</v>
      </c>
      <c r="I381" s="154">
        <f t="shared" si="10"/>
        <v>-3.000000000000002E-2</v>
      </c>
      <c r="J381" s="155">
        <f t="shared" si="11"/>
        <v>14.490000000000009</v>
      </c>
      <c r="K381" s="156">
        <v>468.51</v>
      </c>
      <c r="L381" s="75"/>
    </row>
    <row r="382" spans="1:12" x14ac:dyDescent="0.25">
      <c r="A382" s="87">
        <v>372</v>
      </c>
      <c r="B382" s="137" t="s">
        <v>28</v>
      </c>
      <c r="C382" s="138" t="s">
        <v>887</v>
      </c>
      <c r="D382" s="137" t="s">
        <v>28</v>
      </c>
      <c r="E382" s="139">
        <v>4363720</v>
      </c>
      <c r="F382" s="88" t="s">
        <v>888</v>
      </c>
      <c r="G382" s="89" t="s">
        <v>188</v>
      </c>
      <c r="H382" s="140">
        <v>99.75</v>
      </c>
      <c r="I382" s="154">
        <f t="shared" si="10"/>
        <v>-3.0000000000000068E-2</v>
      </c>
      <c r="J382" s="155">
        <f t="shared" si="11"/>
        <v>2.9925000000000068</v>
      </c>
      <c r="K382" s="156">
        <v>96.757499999999993</v>
      </c>
      <c r="L382" s="75"/>
    </row>
    <row r="383" spans="1:12" x14ac:dyDescent="0.25">
      <c r="A383" s="87">
        <v>373</v>
      </c>
      <c r="B383" s="137" t="s">
        <v>28</v>
      </c>
      <c r="C383" s="138" t="s">
        <v>889</v>
      </c>
      <c r="D383" s="137" t="s">
        <v>28</v>
      </c>
      <c r="E383" s="139">
        <v>4363752</v>
      </c>
      <c r="F383" s="88" t="s">
        <v>890</v>
      </c>
      <c r="G383" s="89" t="s">
        <v>188</v>
      </c>
      <c r="H383" s="140">
        <v>314</v>
      </c>
      <c r="I383" s="154">
        <f t="shared" si="10"/>
        <v>-3.0000000000000051E-2</v>
      </c>
      <c r="J383" s="155">
        <f t="shared" si="11"/>
        <v>9.4200000000000159</v>
      </c>
      <c r="K383" s="156">
        <v>304.58</v>
      </c>
      <c r="L383" s="75"/>
    </row>
    <row r="384" spans="1:12" x14ac:dyDescent="0.25">
      <c r="A384" s="87">
        <v>374</v>
      </c>
      <c r="B384" s="137" t="s">
        <v>28</v>
      </c>
      <c r="C384" s="138" t="s">
        <v>891</v>
      </c>
      <c r="D384" s="137" t="s">
        <v>28</v>
      </c>
      <c r="E384" s="139">
        <v>4363783</v>
      </c>
      <c r="F384" s="88" t="s">
        <v>892</v>
      </c>
      <c r="G384" s="89" t="s">
        <v>188</v>
      </c>
      <c r="H384" s="140">
        <v>310</v>
      </c>
      <c r="I384" s="154">
        <f t="shared" si="10"/>
        <v>-3.0000000000000037E-2</v>
      </c>
      <c r="J384" s="155">
        <f t="shared" si="11"/>
        <v>9.3000000000000114</v>
      </c>
      <c r="K384" s="156">
        <v>300.7</v>
      </c>
      <c r="L384" s="75"/>
    </row>
    <row r="385" spans="1:12" x14ac:dyDescent="0.25">
      <c r="A385" s="87">
        <v>375</v>
      </c>
      <c r="B385" s="137" t="s">
        <v>28</v>
      </c>
      <c r="C385" s="138" t="s">
        <v>893</v>
      </c>
      <c r="D385" s="137" t="s">
        <v>28</v>
      </c>
      <c r="E385" s="139">
        <v>4363785</v>
      </c>
      <c r="F385" s="88" t="s">
        <v>894</v>
      </c>
      <c r="G385" s="89" t="s">
        <v>188</v>
      </c>
      <c r="H385" s="140">
        <v>314</v>
      </c>
      <c r="I385" s="154">
        <f t="shared" si="10"/>
        <v>-3.0000000000000051E-2</v>
      </c>
      <c r="J385" s="155">
        <f t="shared" si="11"/>
        <v>9.4200000000000159</v>
      </c>
      <c r="K385" s="156">
        <v>304.58</v>
      </c>
      <c r="L385" s="75"/>
    </row>
    <row r="386" spans="1:12" x14ac:dyDescent="0.25">
      <c r="A386" s="87">
        <v>376</v>
      </c>
      <c r="B386" s="137" t="s">
        <v>28</v>
      </c>
      <c r="C386" s="138" t="s">
        <v>895</v>
      </c>
      <c r="D386" s="137" t="s">
        <v>28</v>
      </c>
      <c r="E386" s="139">
        <v>4363916</v>
      </c>
      <c r="F386" s="88" t="s">
        <v>896</v>
      </c>
      <c r="G386" s="89" t="s">
        <v>188</v>
      </c>
      <c r="H386" s="140">
        <v>71500</v>
      </c>
      <c r="I386" s="154">
        <f t="shared" si="10"/>
        <v>-0.03</v>
      </c>
      <c r="J386" s="155">
        <f t="shared" si="11"/>
        <v>2145</v>
      </c>
      <c r="K386" s="156">
        <v>69355</v>
      </c>
      <c r="L386" s="75"/>
    </row>
    <row r="387" spans="1:12" x14ac:dyDescent="0.25">
      <c r="A387" s="87">
        <v>377</v>
      </c>
      <c r="B387" s="137" t="s">
        <v>28</v>
      </c>
      <c r="C387" s="138" t="s">
        <v>897</v>
      </c>
      <c r="D387" s="137" t="s">
        <v>28</v>
      </c>
      <c r="E387" s="139">
        <v>4363917</v>
      </c>
      <c r="F387" s="88" t="s">
        <v>898</v>
      </c>
      <c r="G387" s="89" t="s">
        <v>188</v>
      </c>
      <c r="H387" s="140">
        <v>71700</v>
      </c>
      <c r="I387" s="154">
        <f t="shared" si="10"/>
        <v>-0.03</v>
      </c>
      <c r="J387" s="155">
        <f t="shared" si="11"/>
        <v>2151</v>
      </c>
      <c r="K387" s="156">
        <v>69549</v>
      </c>
      <c r="L387" s="75"/>
    </row>
    <row r="388" spans="1:12" x14ac:dyDescent="0.25">
      <c r="A388" s="87">
        <v>378</v>
      </c>
      <c r="B388" s="137" t="s">
        <v>28</v>
      </c>
      <c r="C388" s="138" t="s">
        <v>899</v>
      </c>
      <c r="D388" s="137" t="s">
        <v>28</v>
      </c>
      <c r="E388" s="139">
        <v>4363926</v>
      </c>
      <c r="F388" s="88" t="s">
        <v>900</v>
      </c>
      <c r="G388" s="89" t="s">
        <v>188</v>
      </c>
      <c r="H388" s="140">
        <v>522</v>
      </c>
      <c r="I388" s="154">
        <f t="shared" si="10"/>
        <v>-3.0000000000000047E-2</v>
      </c>
      <c r="J388" s="155">
        <f t="shared" si="11"/>
        <v>15.660000000000025</v>
      </c>
      <c r="K388" s="156">
        <v>506.34</v>
      </c>
      <c r="L388" s="75"/>
    </row>
    <row r="389" spans="1:12" x14ac:dyDescent="0.25">
      <c r="A389" s="87">
        <v>379</v>
      </c>
      <c r="B389" s="137" t="s">
        <v>28</v>
      </c>
      <c r="C389" s="138" t="s">
        <v>901</v>
      </c>
      <c r="D389" s="137" t="s">
        <v>28</v>
      </c>
      <c r="E389" s="139">
        <v>4363929</v>
      </c>
      <c r="F389" s="88" t="s">
        <v>902</v>
      </c>
      <c r="G389" s="89" t="s">
        <v>188</v>
      </c>
      <c r="H389" s="140">
        <v>1704</v>
      </c>
      <c r="I389" s="154">
        <f t="shared" si="10"/>
        <v>-3.0000000000000068E-2</v>
      </c>
      <c r="J389" s="155">
        <f t="shared" si="11"/>
        <v>51.120000000000118</v>
      </c>
      <c r="K389" s="156">
        <v>1652.8799999999999</v>
      </c>
      <c r="L389" s="75"/>
    </row>
    <row r="390" spans="1:12" x14ac:dyDescent="0.25">
      <c r="A390" s="87">
        <v>380</v>
      </c>
      <c r="B390" s="137" t="s">
        <v>28</v>
      </c>
      <c r="C390" s="138" t="s">
        <v>903</v>
      </c>
      <c r="D390" s="137" t="s">
        <v>28</v>
      </c>
      <c r="E390" s="139">
        <v>4363935</v>
      </c>
      <c r="F390" s="88" t="s">
        <v>904</v>
      </c>
      <c r="G390" s="89" t="s">
        <v>188</v>
      </c>
      <c r="H390" s="140">
        <v>6880</v>
      </c>
      <c r="I390" s="154">
        <f t="shared" si="10"/>
        <v>-3.0000000000000079E-2</v>
      </c>
      <c r="J390" s="155">
        <f t="shared" si="11"/>
        <v>206.40000000000055</v>
      </c>
      <c r="K390" s="156">
        <v>6673.5999999999995</v>
      </c>
      <c r="L390" s="75"/>
    </row>
    <row r="391" spans="1:12" x14ac:dyDescent="0.25">
      <c r="A391" s="87">
        <v>381</v>
      </c>
      <c r="B391" s="137" t="s">
        <v>28</v>
      </c>
      <c r="C391" s="138" t="s">
        <v>905</v>
      </c>
      <c r="D391" s="137" t="s">
        <v>28</v>
      </c>
      <c r="E391" s="139">
        <v>4364103</v>
      </c>
      <c r="F391" s="88" t="s">
        <v>906</v>
      </c>
      <c r="G391" s="89" t="s">
        <v>188</v>
      </c>
      <c r="H391" s="140">
        <v>3260</v>
      </c>
      <c r="I391" s="154">
        <f t="shared" si="10"/>
        <v>-3.0000000000000054E-2</v>
      </c>
      <c r="J391" s="155">
        <f t="shared" si="11"/>
        <v>97.800000000000182</v>
      </c>
      <c r="K391" s="156">
        <v>3162.2</v>
      </c>
      <c r="L391" s="75"/>
    </row>
    <row r="392" spans="1:12" x14ac:dyDescent="0.25">
      <c r="A392" s="87">
        <v>382</v>
      </c>
      <c r="B392" s="137" t="s">
        <v>28</v>
      </c>
      <c r="C392" s="138" t="s">
        <v>907</v>
      </c>
      <c r="D392" s="137" t="s">
        <v>28</v>
      </c>
      <c r="E392" s="139">
        <v>4364338</v>
      </c>
      <c r="F392" s="88" t="s">
        <v>908</v>
      </c>
      <c r="G392" s="89" t="s">
        <v>188</v>
      </c>
      <c r="H392" s="140">
        <v>1342</v>
      </c>
      <c r="I392" s="154">
        <f t="shared" si="10"/>
        <v>-2.9999999999999992E-2</v>
      </c>
      <c r="J392" s="155">
        <f t="shared" si="11"/>
        <v>40.259999999999991</v>
      </c>
      <c r="K392" s="156">
        <v>1301.74</v>
      </c>
      <c r="L392" s="75"/>
    </row>
    <row r="393" spans="1:12" x14ac:dyDescent="0.25">
      <c r="A393" s="87">
        <v>383</v>
      </c>
      <c r="B393" s="137" t="s">
        <v>28</v>
      </c>
      <c r="C393" s="138" t="s">
        <v>909</v>
      </c>
      <c r="D393" s="137" t="s">
        <v>28</v>
      </c>
      <c r="E393" s="139">
        <v>4364340</v>
      </c>
      <c r="F393" s="88" t="s">
        <v>910</v>
      </c>
      <c r="G393" s="89" t="s">
        <v>188</v>
      </c>
      <c r="H393" s="140">
        <v>3155</v>
      </c>
      <c r="I393" s="154">
        <f t="shared" si="10"/>
        <v>-3.000000000000003E-2</v>
      </c>
      <c r="J393" s="155">
        <f t="shared" si="11"/>
        <v>94.650000000000091</v>
      </c>
      <c r="K393" s="156">
        <v>3060.35</v>
      </c>
      <c r="L393" s="75"/>
    </row>
    <row r="394" spans="1:12" x14ac:dyDescent="0.25">
      <c r="A394" s="87">
        <v>384</v>
      </c>
      <c r="B394" s="137" t="s">
        <v>28</v>
      </c>
      <c r="C394" s="138" t="s">
        <v>911</v>
      </c>
      <c r="D394" s="137" t="s">
        <v>28</v>
      </c>
      <c r="E394" s="139">
        <v>4364341</v>
      </c>
      <c r="F394" s="88" t="s">
        <v>912</v>
      </c>
      <c r="G394" s="89" t="s">
        <v>188</v>
      </c>
      <c r="H394" s="140">
        <v>1242</v>
      </c>
      <c r="I394" s="154">
        <f t="shared" si="10"/>
        <v>-2.9999999999999992E-2</v>
      </c>
      <c r="J394" s="155">
        <f t="shared" si="11"/>
        <v>37.259999999999991</v>
      </c>
      <c r="K394" s="156">
        <v>1204.74</v>
      </c>
      <c r="L394" s="75"/>
    </row>
    <row r="395" spans="1:12" x14ac:dyDescent="0.25">
      <c r="A395" s="87">
        <v>385</v>
      </c>
      <c r="B395" s="137" t="s">
        <v>28</v>
      </c>
      <c r="C395" s="138" t="s">
        <v>913</v>
      </c>
      <c r="D395" s="137" t="s">
        <v>28</v>
      </c>
      <c r="E395" s="139">
        <v>4364343</v>
      </c>
      <c r="F395" s="88" t="s">
        <v>914</v>
      </c>
      <c r="G395" s="89" t="s">
        <v>188</v>
      </c>
      <c r="H395" s="140">
        <v>2900</v>
      </c>
      <c r="I395" s="154">
        <f t="shared" si="10"/>
        <v>-0.03</v>
      </c>
      <c r="J395" s="155">
        <f t="shared" si="11"/>
        <v>87</v>
      </c>
      <c r="K395" s="156">
        <v>2813</v>
      </c>
      <c r="L395" s="75"/>
    </row>
    <row r="396" spans="1:12" x14ac:dyDescent="0.25">
      <c r="A396" s="87">
        <v>386</v>
      </c>
      <c r="B396" s="137" t="s">
        <v>28</v>
      </c>
      <c r="C396" s="138" t="s">
        <v>915</v>
      </c>
      <c r="D396" s="137" t="s">
        <v>28</v>
      </c>
      <c r="E396" s="139">
        <v>4364344</v>
      </c>
      <c r="F396" s="88" t="s">
        <v>916</v>
      </c>
      <c r="G396" s="89" t="s">
        <v>188</v>
      </c>
      <c r="H396" s="140">
        <v>1044</v>
      </c>
      <c r="I396" s="154">
        <f t="shared" ref="I396:I459" si="12">(K396-H396)/H396</f>
        <v>-3.0000000000000047E-2</v>
      </c>
      <c r="J396" s="155">
        <f t="shared" ref="J396:J459" si="13">H396-K396</f>
        <v>31.32000000000005</v>
      </c>
      <c r="K396" s="156">
        <v>1012.68</v>
      </c>
      <c r="L396" s="75"/>
    </row>
    <row r="397" spans="1:12" x14ac:dyDescent="0.25">
      <c r="A397" s="87">
        <v>387</v>
      </c>
      <c r="B397" s="137" t="s">
        <v>28</v>
      </c>
      <c r="C397" s="138" t="s">
        <v>917</v>
      </c>
      <c r="D397" s="137" t="s">
        <v>28</v>
      </c>
      <c r="E397" s="139">
        <v>4364346</v>
      </c>
      <c r="F397" s="88" t="s">
        <v>918</v>
      </c>
      <c r="G397" s="89" t="s">
        <v>188</v>
      </c>
      <c r="H397" s="140">
        <v>2485</v>
      </c>
      <c r="I397" s="154">
        <f t="shared" si="12"/>
        <v>-3.0000000000000072E-2</v>
      </c>
      <c r="J397" s="155">
        <f t="shared" si="13"/>
        <v>74.550000000000182</v>
      </c>
      <c r="K397" s="156">
        <v>2410.4499999999998</v>
      </c>
      <c r="L397" s="75"/>
    </row>
    <row r="398" spans="1:12" x14ac:dyDescent="0.25">
      <c r="A398" s="87">
        <v>388</v>
      </c>
      <c r="B398" s="137" t="s">
        <v>28</v>
      </c>
      <c r="C398" s="138" t="s">
        <v>919</v>
      </c>
      <c r="D398" s="137" t="s">
        <v>28</v>
      </c>
      <c r="E398" s="139">
        <v>4365463</v>
      </c>
      <c r="F398" s="88" t="s">
        <v>920</v>
      </c>
      <c r="G398" s="89" t="s">
        <v>188</v>
      </c>
      <c r="H398" s="140">
        <v>73000</v>
      </c>
      <c r="I398" s="154">
        <f t="shared" si="12"/>
        <v>-0.03</v>
      </c>
      <c r="J398" s="155">
        <f t="shared" si="13"/>
        <v>2190</v>
      </c>
      <c r="K398" s="156">
        <v>70810</v>
      </c>
      <c r="L398" s="75"/>
    </row>
    <row r="399" spans="1:12" x14ac:dyDescent="0.25">
      <c r="A399" s="87">
        <v>389</v>
      </c>
      <c r="B399" s="137" t="s">
        <v>28</v>
      </c>
      <c r="C399" s="138" t="s">
        <v>921</v>
      </c>
      <c r="D399" s="137" t="s">
        <v>28</v>
      </c>
      <c r="E399" s="139">
        <v>4365464</v>
      </c>
      <c r="F399" s="88" t="s">
        <v>922</v>
      </c>
      <c r="G399" s="89" t="s">
        <v>188</v>
      </c>
      <c r="H399" s="140">
        <v>72900</v>
      </c>
      <c r="I399" s="154">
        <f t="shared" si="12"/>
        <v>-0.03</v>
      </c>
      <c r="J399" s="155">
        <f t="shared" si="13"/>
        <v>2187</v>
      </c>
      <c r="K399" s="156">
        <v>70713</v>
      </c>
      <c r="L399" s="75"/>
    </row>
    <row r="400" spans="1:12" x14ac:dyDescent="0.25">
      <c r="A400" s="87">
        <v>390</v>
      </c>
      <c r="B400" s="137" t="s">
        <v>28</v>
      </c>
      <c r="C400" s="138" t="s">
        <v>923</v>
      </c>
      <c r="D400" s="137" t="s">
        <v>28</v>
      </c>
      <c r="E400" s="139">
        <v>4365480</v>
      </c>
      <c r="F400" s="88" t="s">
        <v>924</v>
      </c>
      <c r="G400" s="89" t="s">
        <v>188</v>
      </c>
      <c r="H400" s="140">
        <v>378700</v>
      </c>
      <c r="I400" s="154">
        <f t="shared" si="12"/>
        <v>-0.03</v>
      </c>
      <c r="J400" s="155">
        <f t="shared" si="13"/>
        <v>11361</v>
      </c>
      <c r="K400" s="156">
        <v>367339</v>
      </c>
      <c r="L400" s="75"/>
    </row>
    <row r="401" spans="1:12" x14ac:dyDescent="0.25">
      <c r="A401" s="87">
        <v>391</v>
      </c>
      <c r="B401" s="137" t="s">
        <v>28</v>
      </c>
      <c r="C401" s="138" t="s">
        <v>925</v>
      </c>
      <c r="D401" s="137" t="s">
        <v>28</v>
      </c>
      <c r="E401" s="139">
        <v>4365481</v>
      </c>
      <c r="F401" s="88" t="s">
        <v>926</v>
      </c>
      <c r="G401" s="89" t="s">
        <v>188</v>
      </c>
      <c r="H401" s="140">
        <v>550000</v>
      </c>
      <c r="I401" s="154">
        <f t="shared" si="12"/>
        <v>-0.03</v>
      </c>
      <c r="J401" s="155">
        <f t="shared" si="13"/>
        <v>16500</v>
      </c>
      <c r="K401" s="156">
        <v>533500</v>
      </c>
      <c r="L401" s="75"/>
    </row>
    <row r="402" spans="1:12" x14ac:dyDescent="0.25">
      <c r="A402" s="87">
        <v>392</v>
      </c>
      <c r="B402" s="137" t="s">
        <v>28</v>
      </c>
      <c r="C402" s="138" t="s">
        <v>927</v>
      </c>
      <c r="D402" s="137" t="s">
        <v>28</v>
      </c>
      <c r="E402" s="139">
        <v>4365572</v>
      </c>
      <c r="F402" s="88" t="s">
        <v>928</v>
      </c>
      <c r="G402" s="89" t="s">
        <v>188</v>
      </c>
      <c r="H402" s="140">
        <v>7020</v>
      </c>
      <c r="I402" s="154">
        <f t="shared" si="12"/>
        <v>-3.0000000000000051E-2</v>
      </c>
      <c r="J402" s="155">
        <f t="shared" si="13"/>
        <v>210.60000000000036</v>
      </c>
      <c r="K402" s="156">
        <v>6809.4</v>
      </c>
      <c r="L402" s="75"/>
    </row>
    <row r="403" spans="1:12" x14ac:dyDescent="0.25">
      <c r="A403" s="87">
        <v>393</v>
      </c>
      <c r="B403" s="137" t="s">
        <v>28</v>
      </c>
      <c r="C403" s="138" t="s">
        <v>929</v>
      </c>
      <c r="D403" s="137" t="s">
        <v>28</v>
      </c>
      <c r="E403" s="139">
        <v>4365716</v>
      </c>
      <c r="F403" s="88" t="s">
        <v>930</v>
      </c>
      <c r="G403" s="89" t="s">
        <v>188</v>
      </c>
      <c r="H403" s="140">
        <v>220</v>
      </c>
      <c r="I403" s="154">
        <f t="shared" si="12"/>
        <v>-2.9999999999999975E-2</v>
      </c>
      <c r="J403" s="155">
        <f t="shared" si="13"/>
        <v>6.5999999999999943</v>
      </c>
      <c r="K403" s="156">
        <v>213.4</v>
      </c>
      <c r="L403" s="75"/>
    </row>
    <row r="404" spans="1:12" x14ac:dyDescent="0.25">
      <c r="A404" s="87">
        <v>394</v>
      </c>
      <c r="B404" s="137" t="s">
        <v>28</v>
      </c>
      <c r="C404" s="138" t="s">
        <v>931</v>
      </c>
      <c r="D404" s="137" t="s">
        <v>28</v>
      </c>
      <c r="E404" s="139">
        <v>4365717</v>
      </c>
      <c r="F404" s="88" t="s">
        <v>932</v>
      </c>
      <c r="G404" s="89" t="s">
        <v>188</v>
      </c>
      <c r="H404" s="140">
        <v>110</v>
      </c>
      <c r="I404" s="154">
        <f t="shared" si="12"/>
        <v>-2.9999999999999975E-2</v>
      </c>
      <c r="J404" s="155">
        <f t="shared" si="13"/>
        <v>3.2999999999999972</v>
      </c>
      <c r="K404" s="156">
        <v>106.7</v>
      </c>
      <c r="L404" s="75"/>
    </row>
    <row r="405" spans="1:12" x14ac:dyDescent="0.25">
      <c r="A405" s="87">
        <v>395</v>
      </c>
      <c r="B405" s="137" t="s">
        <v>28</v>
      </c>
      <c r="C405" s="138" t="s">
        <v>933</v>
      </c>
      <c r="D405" s="137" t="s">
        <v>28</v>
      </c>
      <c r="E405" s="139">
        <v>4366072</v>
      </c>
      <c r="F405" s="88" t="s">
        <v>934</v>
      </c>
      <c r="G405" s="89" t="s">
        <v>188</v>
      </c>
      <c r="H405" s="140">
        <v>714</v>
      </c>
      <c r="I405" s="154">
        <f t="shared" si="12"/>
        <v>-3.0000000000000103E-2</v>
      </c>
      <c r="J405" s="155">
        <f t="shared" si="13"/>
        <v>21.420000000000073</v>
      </c>
      <c r="K405" s="156">
        <v>692.57999999999993</v>
      </c>
      <c r="L405" s="75"/>
    </row>
    <row r="406" spans="1:12" x14ac:dyDescent="0.25">
      <c r="A406" s="87">
        <v>396</v>
      </c>
      <c r="B406" s="137" t="s">
        <v>28</v>
      </c>
      <c r="C406" s="138" t="s">
        <v>935</v>
      </c>
      <c r="D406" s="137" t="s">
        <v>28</v>
      </c>
      <c r="E406" s="139">
        <v>4366073</v>
      </c>
      <c r="F406" s="88" t="s">
        <v>936</v>
      </c>
      <c r="G406" s="89" t="s">
        <v>188</v>
      </c>
      <c r="H406" s="140">
        <v>1688</v>
      </c>
      <c r="I406" s="154">
        <f t="shared" si="12"/>
        <v>-3.0000000000000058E-2</v>
      </c>
      <c r="J406" s="155">
        <f t="shared" si="13"/>
        <v>50.6400000000001</v>
      </c>
      <c r="K406" s="156">
        <v>1637.36</v>
      </c>
      <c r="L406" s="75"/>
    </row>
    <row r="407" spans="1:12" x14ac:dyDescent="0.25">
      <c r="A407" s="87">
        <v>397</v>
      </c>
      <c r="B407" s="137" t="s">
        <v>28</v>
      </c>
      <c r="C407" s="138" t="s">
        <v>937</v>
      </c>
      <c r="D407" s="137" t="s">
        <v>28</v>
      </c>
      <c r="E407" s="139">
        <v>4366135</v>
      </c>
      <c r="F407" s="88" t="s">
        <v>938</v>
      </c>
      <c r="G407" s="89" t="s">
        <v>188</v>
      </c>
      <c r="H407" s="140">
        <v>572</v>
      </c>
      <c r="I407" s="154">
        <f t="shared" si="12"/>
        <v>-2.9999999999999943E-2</v>
      </c>
      <c r="J407" s="155">
        <f t="shared" si="13"/>
        <v>17.159999999999968</v>
      </c>
      <c r="K407" s="156">
        <v>554.84</v>
      </c>
      <c r="L407" s="75"/>
    </row>
    <row r="408" spans="1:12" x14ac:dyDescent="0.25">
      <c r="A408" s="87">
        <v>398</v>
      </c>
      <c r="B408" s="137" t="s">
        <v>28</v>
      </c>
      <c r="C408" s="138" t="s">
        <v>939</v>
      </c>
      <c r="D408" s="137" t="s">
        <v>28</v>
      </c>
      <c r="E408" s="139">
        <v>4366589</v>
      </c>
      <c r="F408" s="88" t="s">
        <v>940</v>
      </c>
      <c r="G408" s="89" t="s">
        <v>188</v>
      </c>
      <c r="H408" s="140">
        <v>826</v>
      </c>
      <c r="I408" s="154">
        <f t="shared" si="12"/>
        <v>-2.9999999999999968E-2</v>
      </c>
      <c r="J408" s="155">
        <f t="shared" si="13"/>
        <v>24.779999999999973</v>
      </c>
      <c r="K408" s="156">
        <v>801.22</v>
      </c>
      <c r="L408" s="75"/>
    </row>
    <row r="409" spans="1:12" x14ac:dyDescent="0.25">
      <c r="A409" s="87">
        <v>399</v>
      </c>
      <c r="B409" s="137" t="s">
        <v>28</v>
      </c>
      <c r="C409" s="138" t="s">
        <v>941</v>
      </c>
      <c r="D409" s="137" t="s">
        <v>28</v>
      </c>
      <c r="E409" s="139">
        <v>4366604</v>
      </c>
      <c r="F409" s="88" t="s">
        <v>942</v>
      </c>
      <c r="G409" s="89" t="s">
        <v>188</v>
      </c>
      <c r="H409" s="140">
        <v>62600</v>
      </c>
      <c r="I409" s="154">
        <f t="shared" si="12"/>
        <v>-0.03</v>
      </c>
      <c r="J409" s="155">
        <f t="shared" si="13"/>
        <v>1878</v>
      </c>
      <c r="K409" s="156">
        <v>60722</v>
      </c>
      <c r="L409" s="75"/>
    </row>
    <row r="410" spans="1:12" x14ac:dyDescent="0.25">
      <c r="A410" s="87">
        <v>400</v>
      </c>
      <c r="B410" s="137" t="s">
        <v>28</v>
      </c>
      <c r="C410" s="138" t="s">
        <v>943</v>
      </c>
      <c r="D410" s="137" t="s">
        <v>28</v>
      </c>
      <c r="E410" s="139">
        <v>4366605</v>
      </c>
      <c r="F410" s="88" t="s">
        <v>944</v>
      </c>
      <c r="G410" s="89" t="s">
        <v>188</v>
      </c>
      <c r="H410" s="140">
        <v>62700</v>
      </c>
      <c r="I410" s="154">
        <f t="shared" si="12"/>
        <v>-0.03</v>
      </c>
      <c r="J410" s="155">
        <f t="shared" si="13"/>
        <v>1881</v>
      </c>
      <c r="K410" s="156">
        <v>60819</v>
      </c>
      <c r="L410" s="75"/>
    </row>
    <row r="411" spans="1:12" x14ac:dyDescent="0.25">
      <c r="A411" s="87">
        <v>401</v>
      </c>
      <c r="B411" s="137" t="s">
        <v>28</v>
      </c>
      <c r="C411" s="138" t="s">
        <v>945</v>
      </c>
      <c r="D411" s="137" t="s">
        <v>28</v>
      </c>
      <c r="E411" s="139">
        <v>4366932</v>
      </c>
      <c r="F411" s="88" t="s">
        <v>946</v>
      </c>
      <c r="G411" s="89" t="s">
        <v>188</v>
      </c>
      <c r="H411" s="140">
        <v>1172</v>
      </c>
      <c r="I411" s="154">
        <f t="shared" si="12"/>
        <v>-3.0000000000000068E-2</v>
      </c>
      <c r="J411" s="155">
        <f t="shared" si="13"/>
        <v>35.160000000000082</v>
      </c>
      <c r="K411" s="156">
        <v>1136.8399999999999</v>
      </c>
      <c r="L411" s="75"/>
    </row>
    <row r="412" spans="1:12" x14ac:dyDescent="0.25">
      <c r="A412" s="87">
        <v>402</v>
      </c>
      <c r="B412" s="137" t="s">
        <v>28</v>
      </c>
      <c r="C412" s="138" t="s">
        <v>947</v>
      </c>
      <c r="D412" s="137" t="s">
        <v>28</v>
      </c>
      <c r="E412" s="139">
        <v>4367469</v>
      </c>
      <c r="F412" s="88" t="s">
        <v>948</v>
      </c>
      <c r="G412" s="89" t="s">
        <v>188</v>
      </c>
      <c r="H412" s="140">
        <v>104</v>
      </c>
      <c r="I412" s="154">
        <f t="shared" si="12"/>
        <v>-3.0000000000000044E-2</v>
      </c>
      <c r="J412" s="155">
        <f t="shared" si="13"/>
        <v>3.1200000000000045</v>
      </c>
      <c r="K412" s="156">
        <v>100.88</v>
      </c>
      <c r="L412" s="75"/>
    </row>
    <row r="413" spans="1:12" x14ac:dyDescent="0.25">
      <c r="A413" s="87">
        <v>403</v>
      </c>
      <c r="B413" s="137" t="s">
        <v>28</v>
      </c>
      <c r="C413" s="138" t="s">
        <v>949</v>
      </c>
      <c r="D413" s="137" t="s">
        <v>28</v>
      </c>
      <c r="E413" s="139">
        <v>4367470</v>
      </c>
      <c r="F413" s="88" t="s">
        <v>950</v>
      </c>
      <c r="G413" s="89" t="s">
        <v>188</v>
      </c>
      <c r="H413" s="140">
        <v>90</v>
      </c>
      <c r="I413" s="154">
        <f t="shared" si="12"/>
        <v>-3.000000000000003E-2</v>
      </c>
      <c r="J413" s="155">
        <f t="shared" si="13"/>
        <v>2.7000000000000028</v>
      </c>
      <c r="K413" s="156">
        <v>87.3</v>
      </c>
      <c r="L413" s="75"/>
    </row>
    <row r="414" spans="1:12" x14ac:dyDescent="0.25">
      <c r="A414" s="87">
        <v>404</v>
      </c>
      <c r="B414" s="137" t="s">
        <v>28</v>
      </c>
      <c r="C414" s="138" t="s">
        <v>951</v>
      </c>
      <c r="D414" s="137" t="s">
        <v>28</v>
      </c>
      <c r="E414" s="139">
        <v>4367471</v>
      </c>
      <c r="F414" s="88" t="s">
        <v>952</v>
      </c>
      <c r="G414" s="89" t="s">
        <v>188</v>
      </c>
      <c r="H414" s="140">
        <v>90</v>
      </c>
      <c r="I414" s="154">
        <f t="shared" si="12"/>
        <v>-3.000000000000003E-2</v>
      </c>
      <c r="J414" s="155">
        <f t="shared" si="13"/>
        <v>2.7000000000000028</v>
      </c>
      <c r="K414" s="156">
        <v>87.3</v>
      </c>
      <c r="L414" s="75"/>
    </row>
    <row r="415" spans="1:12" x14ac:dyDescent="0.25">
      <c r="A415" s="87">
        <v>405</v>
      </c>
      <c r="B415" s="137" t="s">
        <v>28</v>
      </c>
      <c r="C415" s="138" t="s">
        <v>953</v>
      </c>
      <c r="D415" s="137" t="s">
        <v>28</v>
      </c>
      <c r="E415" s="139">
        <v>4367472</v>
      </c>
      <c r="F415" s="88" t="s">
        <v>954</v>
      </c>
      <c r="G415" s="89" t="s">
        <v>188</v>
      </c>
      <c r="H415" s="140">
        <v>73</v>
      </c>
      <c r="I415" s="154">
        <f t="shared" si="12"/>
        <v>-2.9999999999999968E-2</v>
      </c>
      <c r="J415" s="155">
        <f t="shared" si="13"/>
        <v>2.1899999999999977</v>
      </c>
      <c r="K415" s="156">
        <v>70.81</v>
      </c>
      <c r="L415" s="75"/>
    </row>
    <row r="416" spans="1:12" x14ac:dyDescent="0.25">
      <c r="A416" s="87">
        <v>406</v>
      </c>
      <c r="B416" s="137" t="s">
        <v>28</v>
      </c>
      <c r="C416" s="138" t="s">
        <v>955</v>
      </c>
      <c r="D416" s="137" t="s">
        <v>28</v>
      </c>
      <c r="E416" s="139">
        <v>4367473</v>
      </c>
      <c r="F416" s="88" t="s">
        <v>956</v>
      </c>
      <c r="G416" s="89" t="s">
        <v>188</v>
      </c>
      <c r="H416" s="140">
        <v>99.75</v>
      </c>
      <c r="I416" s="154">
        <f t="shared" si="12"/>
        <v>-3.0000000000000068E-2</v>
      </c>
      <c r="J416" s="155">
        <f t="shared" si="13"/>
        <v>2.9925000000000068</v>
      </c>
      <c r="K416" s="156">
        <v>96.757499999999993</v>
      </c>
      <c r="L416" s="75"/>
    </row>
    <row r="417" spans="1:12" x14ac:dyDescent="0.25">
      <c r="A417" s="87">
        <v>407</v>
      </c>
      <c r="B417" s="137" t="s">
        <v>28</v>
      </c>
      <c r="C417" s="138" t="s">
        <v>957</v>
      </c>
      <c r="D417" s="137" t="s">
        <v>28</v>
      </c>
      <c r="E417" s="139">
        <v>4367474</v>
      </c>
      <c r="F417" s="88" t="s">
        <v>958</v>
      </c>
      <c r="G417" s="89" t="s">
        <v>188</v>
      </c>
      <c r="H417" s="140">
        <v>71</v>
      </c>
      <c r="I417" s="154">
        <f t="shared" si="12"/>
        <v>-2.9999999999999936E-2</v>
      </c>
      <c r="J417" s="155">
        <f t="shared" si="13"/>
        <v>2.1299999999999955</v>
      </c>
      <c r="K417" s="156">
        <v>68.87</v>
      </c>
      <c r="L417" s="75"/>
    </row>
    <row r="418" spans="1:12" x14ac:dyDescent="0.25">
      <c r="A418" s="87">
        <v>408</v>
      </c>
      <c r="B418" s="137" t="s">
        <v>28</v>
      </c>
      <c r="C418" s="138" t="s">
        <v>959</v>
      </c>
      <c r="D418" s="137" t="s">
        <v>28</v>
      </c>
      <c r="E418" s="139">
        <v>4367659</v>
      </c>
      <c r="F418" s="88" t="s">
        <v>960</v>
      </c>
      <c r="G418" s="89" t="s">
        <v>188</v>
      </c>
      <c r="H418" s="140">
        <v>492</v>
      </c>
      <c r="I418" s="154">
        <f t="shared" si="12"/>
        <v>-2.9999999999999982E-2</v>
      </c>
      <c r="J418" s="155">
        <f t="shared" si="13"/>
        <v>14.759999999999991</v>
      </c>
      <c r="K418" s="156">
        <v>477.24</v>
      </c>
      <c r="L418" s="75"/>
    </row>
    <row r="419" spans="1:12" x14ac:dyDescent="0.25">
      <c r="A419" s="87">
        <v>409</v>
      </c>
      <c r="B419" s="137" t="s">
        <v>28</v>
      </c>
      <c r="C419" s="138" t="s">
        <v>961</v>
      </c>
      <c r="D419" s="137" t="s">
        <v>28</v>
      </c>
      <c r="E419" s="139">
        <v>4367660</v>
      </c>
      <c r="F419" s="88" t="s">
        <v>962</v>
      </c>
      <c r="G419" s="89" t="s">
        <v>188</v>
      </c>
      <c r="H419" s="140">
        <v>4120</v>
      </c>
      <c r="I419" s="154">
        <f t="shared" si="12"/>
        <v>-2.9999999999999978E-2</v>
      </c>
      <c r="J419" s="155">
        <f t="shared" si="13"/>
        <v>123.59999999999991</v>
      </c>
      <c r="K419" s="156">
        <v>3996.4</v>
      </c>
      <c r="L419" s="75"/>
    </row>
    <row r="420" spans="1:12" x14ac:dyDescent="0.25">
      <c r="A420" s="87">
        <v>410</v>
      </c>
      <c r="B420" s="137" t="s">
        <v>28</v>
      </c>
      <c r="C420" s="138" t="s">
        <v>963</v>
      </c>
      <c r="D420" s="137" t="s">
        <v>28</v>
      </c>
      <c r="E420" s="139">
        <v>4367846</v>
      </c>
      <c r="F420" s="88" t="s">
        <v>964</v>
      </c>
      <c r="G420" s="89" t="s">
        <v>188</v>
      </c>
      <c r="H420" s="140">
        <v>6440</v>
      </c>
      <c r="I420" s="154">
        <f t="shared" si="12"/>
        <v>-2.9999999999999971E-2</v>
      </c>
      <c r="J420" s="155">
        <f t="shared" si="13"/>
        <v>193.19999999999982</v>
      </c>
      <c r="K420" s="156">
        <v>6246.8</v>
      </c>
      <c r="L420" s="75"/>
    </row>
    <row r="421" spans="1:12" x14ac:dyDescent="0.25">
      <c r="A421" s="87">
        <v>411</v>
      </c>
      <c r="B421" s="137" t="s">
        <v>28</v>
      </c>
      <c r="C421" s="138" t="s">
        <v>965</v>
      </c>
      <c r="D421" s="137" t="s">
        <v>28</v>
      </c>
      <c r="E421" s="139">
        <v>4368577</v>
      </c>
      <c r="F421" s="88" t="s">
        <v>966</v>
      </c>
      <c r="G421" s="89" t="s">
        <v>188</v>
      </c>
      <c r="H421" s="140">
        <v>123</v>
      </c>
      <c r="I421" s="154">
        <f t="shared" si="12"/>
        <v>-2.9999999999999982E-2</v>
      </c>
      <c r="J421" s="155">
        <f t="shared" si="13"/>
        <v>3.6899999999999977</v>
      </c>
      <c r="K421" s="156">
        <v>119.31</v>
      </c>
      <c r="L421" s="75"/>
    </row>
    <row r="422" spans="1:12" x14ac:dyDescent="0.25">
      <c r="A422" s="87">
        <v>412</v>
      </c>
      <c r="B422" s="137" t="s">
        <v>28</v>
      </c>
      <c r="C422" s="138" t="s">
        <v>967</v>
      </c>
      <c r="D422" s="137" t="s">
        <v>28</v>
      </c>
      <c r="E422" s="139">
        <v>4368606</v>
      </c>
      <c r="F422" s="88" t="s">
        <v>3094</v>
      </c>
      <c r="G422" s="89" t="s">
        <v>188</v>
      </c>
      <c r="H422" s="140">
        <v>940</v>
      </c>
      <c r="I422" s="154">
        <f t="shared" si="12"/>
        <v>-3.0000000000000047E-2</v>
      </c>
      <c r="J422" s="155">
        <f t="shared" si="13"/>
        <v>28.200000000000045</v>
      </c>
      <c r="K422" s="156">
        <v>911.8</v>
      </c>
      <c r="L422" s="75"/>
    </row>
    <row r="423" spans="1:12" x14ac:dyDescent="0.25">
      <c r="A423" s="87">
        <v>413</v>
      </c>
      <c r="B423" s="137" t="s">
        <v>28</v>
      </c>
      <c r="C423" s="138" t="s">
        <v>968</v>
      </c>
      <c r="D423" s="137" t="s">
        <v>28</v>
      </c>
      <c r="E423" s="139">
        <v>4368702</v>
      </c>
      <c r="F423" s="88" t="s">
        <v>969</v>
      </c>
      <c r="G423" s="89" t="s">
        <v>188</v>
      </c>
      <c r="H423" s="140">
        <v>2155</v>
      </c>
      <c r="I423" s="154">
        <f t="shared" si="12"/>
        <v>-3.0000000000000041E-2</v>
      </c>
      <c r="J423" s="155">
        <f t="shared" si="13"/>
        <v>64.650000000000091</v>
      </c>
      <c r="K423" s="156">
        <v>2090.35</v>
      </c>
      <c r="L423" s="75"/>
    </row>
    <row r="424" spans="1:12" x14ac:dyDescent="0.25">
      <c r="A424" s="87">
        <v>414</v>
      </c>
      <c r="B424" s="137" t="s">
        <v>28</v>
      </c>
      <c r="C424" s="138" t="s">
        <v>970</v>
      </c>
      <c r="D424" s="137" t="s">
        <v>28</v>
      </c>
      <c r="E424" s="139">
        <v>4368706</v>
      </c>
      <c r="F424" s="88" t="s">
        <v>971</v>
      </c>
      <c r="G424" s="89" t="s">
        <v>188</v>
      </c>
      <c r="H424" s="140">
        <v>928</v>
      </c>
      <c r="I424" s="154">
        <f t="shared" si="12"/>
        <v>-3.0000000000000034E-2</v>
      </c>
      <c r="J424" s="155">
        <f t="shared" si="13"/>
        <v>27.840000000000032</v>
      </c>
      <c r="K424" s="156">
        <v>900.16</v>
      </c>
      <c r="L424" s="75"/>
    </row>
    <row r="425" spans="1:12" x14ac:dyDescent="0.25">
      <c r="A425" s="87">
        <v>415</v>
      </c>
      <c r="B425" s="137" t="s">
        <v>28</v>
      </c>
      <c r="C425" s="138" t="s">
        <v>972</v>
      </c>
      <c r="D425" s="137" t="s">
        <v>28</v>
      </c>
      <c r="E425" s="139">
        <v>4368708</v>
      </c>
      <c r="F425" s="88" t="s">
        <v>973</v>
      </c>
      <c r="G425" s="89" t="s">
        <v>188</v>
      </c>
      <c r="H425" s="140">
        <v>4160</v>
      </c>
      <c r="I425" s="154">
        <f t="shared" si="12"/>
        <v>-3.0000000000000044E-2</v>
      </c>
      <c r="J425" s="155">
        <f t="shared" si="13"/>
        <v>124.80000000000018</v>
      </c>
      <c r="K425" s="156">
        <v>4035.2</v>
      </c>
      <c r="L425" s="75"/>
    </row>
    <row r="426" spans="1:12" x14ac:dyDescent="0.25">
      <c r="A426" s="87">
        <v>416</v>
      </c>
      <c r="B426" s="137" t="s">
        <v>28</v>
      </c>
      <c r="C426" s="138" t="s">
        <v>974</v>
      </c>
      <c r="D426" s="137" t="s">
        <v>28</v>
      </c>
      <c r="E426" s="139">
        <v>4368813</v>
      </c>
      <c r="F426" s="88" t="s">
        <v>975</v>
      </c>
      <c r="G426" s="89" t="s">
        <v>188</v>
      </c>
      <c r="H426" s="140">
        <v>1768</v>
      </c>
      <c r="I426" s="154">
        <f t="shared" si="12"/>
        <v>-2.9999999999999978E-2</v>
      </c>
      <c r="J426" s="155">
        <f t="shared" si="13"/>
        <v>53.039999999999964</v>
      </c>
      <c r="K426" s="156">
        <v>1714.96</v>
      </c>
      <c r="L426" s="75"/>
    </row>
    <row r="427" spans="1:12" x14ac:dyDescent="0.25">
      <c r="A427" s="87">
        <v>417</v>
      </c>
      <c r="B427" s="137" t="s">
        <v>28</v>
      </c>
      <c r="C427" s="138" t="s">
        <v>976</v>
      </c>
      <c r="D427" s="137" t="s">
        <v>28</v>
      </c>
      <c r="E427" s="139">
        <v>4368814</v>
      </c>
      <c r="F427" s="88" t="s">
        <v>975</v>
      </c>
      <c r="G427" s="89" t="s">
        <v>188</v>
      </c>
      <c r="H427" s="140">
        <v>464</v>
      </c>
      <c r="I427" s="154">
        <f t="shared" si="12"/>
        <v>-3.0000000000000034E-2</v>
      </c>
      <c r="J427" s="155">
        <f t="shared" si="13"/>
        <v>13.920000000000016</v>
      </c>
      <c r="K427" s="156">
        <v>450.08</v>
      </c>
      <c r="L427" s="75"/>
    </row>
    <row r="428" spans="1:12" x14ac:dyDescent="0.25">
      <c r="A428" s="87">
        <v>418</v>
      </c>
      <c r="B428" s="137" t="s">
        <v>28</v>
      </c>
      <c r="C428" s="138" t="s">
        <v>977</v>
      </c>
      <c r="D428" s="137" t="s">
        <v>28</v>
      </c>
      <c r="E428" s="139">
        <v>4369016</v>
      </c>
      <c r="F428" s="88" t="s">
        <v>978</v>
      </c>
      <c r="G428" s="89" t="s">
        <v>188</v>
      </c>
      <c r="H428" s="140">
        <v>588</v>
      </c>
      <c r="I428" s="154">
        <f t="shared" si="12"/>
        <v>-2.9999999999999978E-2</v>
      </c>
      <c r="J428" s="155">
        <f t="shared" si="13"/>
        <v>17.639999999999986</v>
      </c>
      <c r="K428" s="156">
        <v>570.36</v>
      </c>
      <c r="L428" s="75"/>
    </row>
    <row r="429" spans="1:12" x14ac:dyDescent="0.25">
      <c r="A429" s="87">
        <v>419</v>
      </c>
      <c r="B429" s="137" t="s">
        <v>28</v>
      </c>
      <c r="C429" s="138" t="s">
        <v>979</v>
      </c>
      <c r="D429" s="137" t="s">
        <v>28</v>
      </c>
      <c r="E429" s="139">
        <v>4369510</v>
      </c>
      <c r="F429" s="88" t="s">
        <v>980</v>
      </c>
      <c r="G429" s="89" t="s">
        <v>188</v>
      </c>
      <c r="H429" s="140">
        <v>2730</v>
      </c>
      <c r="I429" s="154">
        <f t="shared" si="12"/>
        <v>-3.0000000000000034E-2</v>
      </c>
      <c r="J429" s="155">
        <f t="shared" si="13"/>
        <v>81.900000000000091</v>
      </c>
      <c r="K429" s="156">
        <v>2648.1</v>
      </c>
      <c r="L429" s="75"/>
    </row>
    <row r="430" spans="1:12" x14ac:dyDescent="0.25">
      <c r="A430" s="87">
        <v>420</v>
      </c>
      <c r="B430" s="137" t="s">
        <v>28</v>
      </c>
      <c r="C430" s="138" t="s">
        <v>981</v>
      </c>
      <c r="D430" s="137" t="s">
        <v>28</v>
      </c>
      <c r="E430" s="139">
        <v>4369514</v>
      </c>
      <c r="F430" s="88" t="s">
        <v>982</v>
      </c>
      <c r="G430" s="89" t="s">
        <v>188</v>
      </c>
      <c r="H430" s="140">
        <v>1102</v>
      </c>
      <c r="I430" s="154">
        <f t="shared" si="12"/>
        <v>-2.999999999999995E-2</v>
      </c>
      <c r="J430" s="155">
        <f t="shared" si="13"/>
        <v>33.059999999999945</v>
      </c>
      <c r="K430" s="156">
        <v>1068.94</v>
      </c>
      <c r="L430" s="75"/>
    </row>
    <row r="431" spans="1:12" x14ac:dyDescent="0.25">
      <c r="A431" s="87">
        <v>421</v>
      </c>
      <c r="B431" s="137" t="s">
        <v>28</v>
      </c>
      <c r="C431" s="138" t="s">
        <v>983</v>
      </c>
      <c r="D431" s="137" t="s">
        <v>28</v>
      </c>
      <c r="E431" s="139">
        <v>4369542</v>
      </c>
      <c r="F431" s="88" t="s">
        <v>984</v>
      </c>
      <c r="G431" s="89" t="s">
        <v>188</v>
      </c>
      <c r="H431" s="140">
        <v>5360</v>
      </c>
      <c r="I431" s="154">
        <f t="shared" si="12"/>
        <v>-3.0000000000000034E-2</v>
      </c>
      <c r="J431" s="155">
        <f t="shared" si="13"/>
        <v>160.80000000000018</v>
      </c>
      <c r="K431" s="156">
        <v>5199.2</v>
      </c>
      <c r="L431" s="75"/>
    </row>
    <row r="432" spans="1:12" x14ac:dyDescent="0.25">
      <c r="A432" s="87">
        <v>422</v>
      </c>
      <c r="B432" s="137" t="s">
        <v>28</v>
      </c>
      <c r="C432" s="138" t="s">
        <v>985</v>
      </c>
      <c r="D432" s="137" t="s">
        <v>28</v>
      </c>
      <c r="E432" s="139">
        <v>4370074</v>
      </c>
      <c r="F432" s="88" t="s">
        <v>986</v>
      </c>
      <c r="G432" s="89" t="s">
        <v>188</v>
      </c>
      <c r="H432" s="140">
        <v>5170</v>
      </c>
      <c r="I432" s="154">
        <f t="shared" si="12"/>
        <v>-3.0000000000000072E-2</v>
      </c>
      <c r="J432" s="155">
        <f t="shared" si="13"/>
        <v>155.10000000000036</v>
      </c>
      <c r="K432" s="156">
        <v>5014.8999999999996</v>
      </c>
      <c r="L432" s="75"/>
    </row>
    <row r="433" spans="1:12" x14ac:dyDescent="0.25">
      <c r="A433" s="87">
        <v>423</v>
      </c>
      <c r="B433" s="137" t="s">
        <v>28</v>
      </c>
      <c r="C433" s="138" t="s">
        <v>987</v>
      </c>
      <c r="D433" s="137" t="s">
        <v>28</v>
      </c>
      <c r="E433" s="139">
        <v>4370141</v>
      </c>
      <c r="F433" s="88" t="s">
        <v>988</v>
      </c>
      <c r="G433" s="89" t="s">
        <v>188</v>
      </c>
      <c r="H433" s="140">
        <v>111</v>
      </c>
      <c r="I433" s="154">
        <f t="shared" si="12"/>
        <v>-2.9999999999999985E-2</v>
      </c>
      <c r="J433" s="155">
        <f t="shared" si="13"/>
        <v>3.3299999999999983</v>
      </c>
      <c r="K433" s="156">
        <v>107.67</v>
      </c>
      <c r="L433" s="75"/>
    </row>
    <row r="434" spans="1:12" x14ac:dyDescent="0.25">
      <c r="A434" s="87">
        <v>424</v>
      </c>
      <c r="B434" s="137" t="s">
        <v>28</v>
      </c>
      <c r="C434" s="138" t="s">
        <v>989</v>
      </c>
      <c r="D434" s="137" t="s">
        <v>28</v>
      </c>
      <c r="E434" s="139">
        <v>4370489</v>
      </c>
      <c r="F434" s="88" t="s">
        <v>990</v>
      </c>
      <c r="G434" s="89" t="s">
        <v>188</v>
      </c>
      <c r="H434" s="140">
        <v>998</v>
      </c>
      <c r="I434" s="154">
        <f t="shared" si="12"/>
        <v>-3.0000000000000054E-2</v>
      </c>
      <c r="J434" s="155">
        <f t="shared" si="13"/>
        <v>29.940000000000055</v>
      </c>
      <c r="K434" s="156">
        <v>968.06</v>
      </c>
      <c r="L434" s="75"/>
    </row>
    <row r="435" spans="1:12" x14ac:dyDescent="0.25">
      <c r="A435" s="87">
        <v>425</v>
      </c>
      <c r="B435" s="137" t="s">
        <v>28</v>
      </c>
      <c r="C435" s="138" t="s">
        <v>991</v>
      </c>
      <c r="D435" s="137" t="s">
        <v>28</v>
      </c>
      <c r="E435" s="139">
        <v>4370568</v>
      </c>
      <c r="F435" s="88" t="s">
        <v>992</v>
      </c>
      <c r="G435" s="89" t="s">
        <v>188</v>
      </c>
      <c r="H435" s="140">
        <v>926</v>
      </c>
      <c r="I435" s="154">
        <f t="shared" si="12"/>
        <v>-2.9999999999999971E-2</v>
      </c>
      <c r="J435" s="155">
        <f t="shared" si="13"/>
        <v>27.779999999999973</v>
      </c>
      <c r="K435" s="156">
        <v>898.22</v>
      </c>
      <c r="L435" s="75"/>
    </row>
    <row r="436" spans="1:12" x14ac:dyDescent="0.25">
      <c r="A436" s="87">
        <v>426</v>
      </c>
      <c r="B436" s="137" t="s">
        <v>28</v>
      </c>
      <c r="C436" s="138" t="s">
        <v>993</v>
      </c>
      <c r="D436" s="137" t="s">
        <v>28</v>
      </c>
      <c r="E436" s="139">
        <v>4370653</v>
      </c>
      <c r="F436" s="88" t="s">
        <v>994</v>
      </c>
      <c r="G436" s="89" t="s">
        <v>188</v>
      </c>
      <c r="H436" s="140">
        <v>992</v>
      </c>
      <c r="I436" s="154">
        <f t="shared" si="12"/>
        <v>-2.9999999999999992E-2</v>
      </c>
      <c r="J436" s="155">
        <f t="shared" si="13"/>
        <v>29.759999999999991</v>
      </c>
      <c r="K436" s="156">
        <v>962.24</v>
      </c>
      <c r="L436" s="75"/>
    </row>
    <row r="437" spans="1:12" x14ac:dyDescent="0.25">
      <c r="A437" s="87">
        <v>427</v>
      </c>
      <c r="B437" s="137" t="s">
        <v>28</v>
      </c>
      <c r="C437" s="138" t="s">
        <v>995</v>
      </c>
      <c r="D437" s="137" t="s">
        <v>28</v>
      </c>
      <c r="E437" s="139">
        <v>4371295</v>
      </c>
      <c r="F437" s="88" t="s">
        <v>996</v>
      </c>
      <c r="G437" s="89" t="s">
        <v>188</v>
      </c>
      <c r="H437" s="140">
        <v>17620</v>
      </c>
      <c r="I437" s="154">
        <f t="shared" si="12"/>
        <v>-3.0000000000000124E-2</v>
      </c>
      <c r="J437" s="155">
        <f t="shared" si="13"/>
        <v>528.60000000000218</v>
      </c>
      <c r="K437" s="156">
        <v>17091.399999999998</v>
      </c>
      <c r="L437" s="75"/>
    </row>
    <row r="438" spans="1:12" x14ac:dyDescent="0.25">
      <c r="A438" s="87">
        <v>428</v>
      </c>
      <c r="B438" s="137" t="s">
        <v>28</v>
      </c>
      <c r="C438" s="138" t="s">
        <v>997</v>
      </c>
      <c r="D438" s="137" t="s">
        <v>28</v>
      </c>
      <c r="E438" s="139">
        <v>4371296</v>
      </c>
      <c r="F438" s="88" t="s">
        <v>998</v>
      </c>
      <c r="G438" s="89" t="s">
        <v>188</v>
      </c>
      <c r="H438" s="140">
        <v>17530</v>
      </c>
      <c r="I438" s="154">
        <f t="shared" si="12"/>
        <v>-3.0000000000000082E-2</v>
      </c>
      <c r="J438" s="155">
        <f t="shared" si="13"/>
        <v>525.90000000000146</v>
      </c>
      <c r="K438" s="156">
        <v>17004.099999999999</v>
      </c>
      <c r="L438" s="75"/>
    </row>
    <row r="439" spans="1:12" x14ac:dyDescent="0.25">
      <c r="A439" s="87">
        <v>429</v>
      </c>
      <c r="B439" s="137" t="s">
        <v>28</v>
      </c>
      <c r="C439" s="138" t="s">
        <v>999</v>
      </c>
      <c r="D439" s="137" t="s">
        <v>28</v>
      </c>
      <c r="E439" s="139">
        <v>4371298</v>
      </c>
      <c r="F439" s="88" t="s">
        <v>1000</v>
      </c>
      <c r="G439" s="89" t="s">
        <v>188</v>
      </c>
      <c r="H439" s="140">
        <v>50200</v>
      </c>
      <c r="I439" s="154">
        <f t="shared" si="12"/>
        <v>-0.03</v>
      </c>
      <c r="J439" s="155">
        <f t="shared" si="13"/>
        <v>1506</v>
      </c>
      <c r="K439" s="156">
        <v>48694</v>
      </c>
      <c r="L439" s="75"/>
    </row>
    <row r="440" spans="1:12" x14ac:dyDescent="0.25">
      <c r="A440" s="87">
        <v>430</v>
      </c>
      <c r="B440" s="137" t="s">
        <v>28</v>
      </c>
      <c r="C440" s="138" t="s">
        <v>1001</v>
      </c>
      <c r="D440" s="137" t="s">
        <v>28</v>
      </c>
      <c r="E440" s="139">
        <v>4371355</v>
      </c>
      <c r="F440" s="88" t="s">
        <v>1002</v>
      </c>
      <c r="G440" s="89" t="s">
        <v>188</v>
      </c>
      <c r="H440" s="140">
        <v>1052</v>
      </c>
      <c r="I440" s="154">
        <f t="shared" si="12"/>
        <v>-3.0000000000000058E-2</v>
      </c>
      <c r="J440" s="155">
        <f t="shared" si="13"/>
        <v>31.560000000000059</v>
      </c>
      <c r="K440" s="156">
        <v>1020.4399999999999</v>
      </c>
      <c r="L440" s="75"/>
    </row>
    <row r="441" spans="1:12" x14ac:dyDescent="0.25">
      <c r="A441" s="87">
        <v>431</v>
      </c>
      <c r="B441" s="137" t="s">
        <v>28</v>
      </c>
      <c r="C441" s="138" t="s">
        <v>1003</v>
      </c>
      <c r="D441" s="137" t="s">
        <v>28</v>
      </c>
      <c r="E441" s="139">
        <v>4371357</v>
      </c>
      <c r="F441" s="88" t="s">
        <v>1004</v>
      </c>
      <c r="G441" s="89" t="s">
        <v>188</v>
      </c>
      <c r="H441" s="140">
        <v>4710</v>
      </c>
      <c r="I441" s="154">
        <f t="shared" si="12"/>
        <v>-3.0000000000000037E-2</v>
      </c>
      <c r="J441" s="155">
        <f t="shared" si="13"/>
        <v>141.30000000000018</v>
      </c>
      <c r="K441" s="156">
        <v>4568.7</v>
      </c>
      <c r="L441" s="75"/>
    </row>
    <row r="442" spans="1:12" x14ac:dyDescent="0.25">
      <c r="A442" s="87">
        <v>432</v>
      </c>
      <c r="B442" s="137" t="s">
        <v>28</v>
      </c>
      <c r="C442" s="138" t="s">
        <v>1005</v>
      </c>
      <c r="D442" s="137" t="s">
        <v>28</v>
      </c>
      <c r="E442" s="139">
        <v>4371431</v>
      </c>
      <c r="F442" s="88" t="s">
        <v>1006</v>
      </c>
      <c r="G442" s="89" t="s">
        <v>188</v>
      </c>
      <c r="H442" s="140">
        <v>18900</v>
      </c>
      <c r="I442" s="154">
        <f t="shared" si="12"/>
        <v>-0.03</v>
      </c>
      <c r="J442" s="155">
        <f t="shared" si="13"/>
        <v>567</v>
      </c>
      <c r="K442" s="156">
        <v>18333</v>
      </c>
      <c r="L442" s="75"/>
    </row>
    <row r="443" spans="1:12" x14ac:dyDescent="0.25">
      <c r="A443" s="87">
        <v>433</v>
      </c>
      <c r="B443" s="137" t="s">
        <v>28</v>
      </c>
      <c r="C443" s="138" t="s">
        <v>1007</v>
      </c>
      <c r="D443" s="137" t="s">
        <v>28</v>
      </c>
      <c r="E443" s="139">
        <v>4371435</v>
      </c>
      <c r="F443" s="88" t="s">
        <v>1008</v>
      </c>
      <c r="G443" s="89" t="s">
        <v>188</v>
      </c>
      <c r="H443" s="140">
        <v>904</v>
      </c>
      <c r="I443" s="154">
        <f t="shared" si="12"/>
        <v>-3.0000000000000006E-2</v>
      </c>
      <c r="J443" s="155">
        <f t="shared" si="13"/>
        <v>27.120000000000005</v>
      </c>
      <c r="K443" s="156">
        <v>876.88</v>
      </c>
      <c r="L443" s="75"/>
    </row>
    <row r="444" spans="1:12" x14ac:dyDescent="0.25">
      <c r="A444" s="87">
        <v>434</v>
      </c>
      <c r="B444" s="137" t="s">
        <v>28</v>
      </c>
      <c r="C444" s="138" t="s">
        <v>1009</v>
      </c>
      <c r="D444" s="137" t="s">
        <v>28</v>
      </c>
      <c r="E444" s="139">
        <v>4373872</v>
      </c>
      <c r="F444" s="88" t="s">
        <v>1010</v>
      </c>
      <c r="G444" s="89" t="s">
        <v>188</v>
      </c>
      <c r="H444" s="140">
        <v>8140</v>
      </c>
      <c r="I444" s="154">
        <f t="shared" si="12"/>
        <v>-2.9999999999999978E-2</v>
      </c>
      <c r="J444" s="155">
        <f t="shared" si="13"/>
        <v>244.19999999999982</v>
      </c>
      <c r="K444" s="156">
        <v>7895.8</v>
      </c>
      <c r="L444" s="75"/>
    </row>
    <row r="445" spans="1:12" x14ac:dyDescent="0.25">
      <c r="A445" s="87">
        <v>435</v>
      </c>
      <c r="B445" s="137" t="s">
        <v>28</v>
      </c>
      <c r="C445" s="138" t="s">
        <v>1011</v>
      </c>
      <c r="D445" s="137" t="s">
        <v>28</v>
      </c>
      <c r="E445" s="139">
        <v>4374348</v>
      </c>
      <c r="F445" s="88" t="s">
        <v>1012</v>
      </c>
      <c r="G445" s="89" t="s">
        <v>188</v>
      </c>
      <c r="H445" s="140">
        <v>1766</v>
      </c>
      <c r="I445" s="154">
        <f t="shared" si="12"/>
        <v>-3.0000000000000009E-2</v>
      </c>
      <c r="J445" s="155">
        <f t="shared" si="13"/>
        <v>52.980000000000018</v>
      </c>
      <c r="K445" s="156">
        <v>1713.02</v>
      </c>
      <c r="L445" s="75"/>
    </row>
    <row r="446" spans="1:12" x14ac:dyDescent="0.25">
      <c r="A446" s="87">
        <v>436</v>
      </c>
      <c r="B446" s="137" t="s">
        <v>28</v>
      </c>
      <c r="C446" s="138" t="s">
        <v>1013</v>
      </c>
      <c r="D446" s="137" t="s">
        <v>28</v>
      </c>
      <c r="E446" s="139">
        <v>4374349</v>
      </c>
      <c r="F446" s="88" t="s">
        <v>1014</v>
      </c>
      <c r="G446" s="89" t="s">
        <v>188</v>
      </c>
      <c r="H446" s="140">
        <v>161</v>
      </c>
      <c r="I446" s="154">
        <f t="shared" si="12"/>
        <v>-3.0000000000000079E-2</v>
      </c>
      <c r="J446" s="155">
        <f t="shared" si="13"/>
        <v>4.8300000000000125</v>
      </c>
      <c r="K446" s="156">
        <v>156.16999999999999</v>
      </c>
      <c r="L446" s="75"/>
    </row>
    <row r="447" spans="1:12" x14ac:dyDescent="0.25">
      <c r="A447" s="87">
        <v>437</v>
      </c>
      <c r="B447" s="137" t="s">
        <v>28</v>
      </c>
      <c r="C447" s="138" t="s">
        <v>1015</v>
      </c>
      <c r="D447" s="137" t="s">
        <v>28</v>
      </c>
      <c r="E447" s="139">
        <v>4374422</v>
      </c>
      <c r="F447" s="88" t="s">
        <v>1016</v>
      </c>
      <c r="G447" s="89" t="s">
        <v>188</v>
      </c>
      <c r="H447" s="140">
        <v>1768</v>
      </c>
      <c r="I447" s="154">
        <f t="shared" si="12"/>
        <v>-2.9999999999999978E-2</v>
      </c>
      <c r="J447" s="155">
        <f t="shared" si="13"/>
        <v>53.039999999999964</v>
      </c>
      <c r="K447" s="156">
        <v>1714.96</v>
      </c>
      <c r="L447" s="75"/>
    </row>
    <row r="448" spans="1:12" x14ac:dyDescent="0.25">
      <c r="A448" s="87">
        <v>438</v>
      </c>
      <c r="B448" s="137" t="s">
        <v>28</v>
      </c>
      <c r="C448" s="138" t="s">
        <v>1017</v>
      </c>
      <c r="D448" s="137" t="s">
        <v>28</v>
      </c>
      <c r="E448" s="139">
        <v>4374966</v>
      </c>
      <c r="F448" s="88" t="s">
        <v>1018</v>
      </c>
      <c r="G448" s="89" t="s">
        <v>188</v>
      </c>
      <c r="H448" s="140">
        <v>760</v>
      </c>
      <c r="I448" s="154">
        <f t="shared" si="12"/>
        <v>-3.0000000000000089E-2</v>
      </c>
      <c r="J448" s="155">
        <f t="shared" si="13"/>
        <v>22.800000000000068</v>
      </c>
      <c r="K448" s="156">
        <v>737.19999999999993</v>
      </c>
      <c r="L448" s="75"/>
    </row>
    <row r="449" spans="1:12" x14ac:dyDescent="0.25">
      <c r="A449" s="87">
        <v>439</v>
      </c>
      <c r="B449" s="137" t="s">
        <v>28</v>
      </c>
      <c r="C449" s="138" t="s">
        <v>1019</v>
      </c>
      <c r="D449" s="137" t="s">
        <v>28</v>
      </c>
      <c r="E449" s="139">
        <v>4374967</v>
      </c>
      <c r="F449" s="88" t="s">
        <v>1018</v>
      </c>
      <c r="G449" s="89" t="s">
        <v>188</v>
      </c>
      <c r="H449" s="140">
        <v>3525</v>
      </c>
      <c r="I449" s="154">
        <f t="shared" si="12"/>
        <v>-0.03</v>
      </c>
      <c r="J449" s="155">
        <f t="shared" si="13"/>
        <v>105.75</v>
      </c>
      <c r="K449" s="156">
        <v>3419.25</v>
      </c>
      <c r="L449" s="75"/>
    </row>
    <row r="450" spans="1:12" x14ac:dyDescent="0.25">
      <c r="A450" s="87">
        <v>440</v>
      </c>
      <c r="B450" s="137" t="s">
        <v>28</v>
      </c>
      <c r="C450" s="138" t="s">
        <v>1020</v>
      </c>
      <c r="D450" s="137" t="s">
        <v>28</v>
      </c>
      <c r="E450" s="139">
        <v>4375282</v>
      </c>
      <c r="F450" s="88" t="s">
        <v>1021</v>
      </c>
      <c r="G450" s="89" t="s">
        <v>188</v>
      </c>
      <c r="H450" s="140">
        <v>93</v>
      </c>
      <c r="I450" s="154">
        <f t="shared" si="12"/>
        <v>-3.0000000000000068E-2</v>
      </c>
      <c r="J450" s="155">
        <f t="shared" si="13"/>
        <v>2.7900000000000063</v>
      </c>
      <c r="K450" s="156">
        <v>90.21</v>
      </c>
      <c r="L450" s="75"/>
    </row>
    <row r="451" spans="1:12" x14ac:dyDescent="0.25">
      <c r="A451" s="87">
        <v>441</v>
      </c>
      <c r="B451" s="137" t="s">
        <v>28</v>
      </c>
      <c r="C451" s="138" t="s">
        <v>1022</v>
      </c>
      <c r="D451" s="137" t="s">
        <v>28</v>
      </c>
      <c r="E451" s="139">
        <v>4375305</v>
      </c>
      <c r="F451" s="88" t="s">
        <v>1023</v>
      </c>
      <c r="G451" s="89" t="s">
        <v>188</v>
      </c>
      <c r="H451" s="140">
        <v>10750</v>
      </c>
      <c r="I451" s="154">
        <f t="shared" si="12"/>
        <v>-0.03</v>
      </c>
      <c r="J451" s="155">
        <f t="shared" si="13"/>
        <v>322.5</v>
      </c>
      <c r="K451" s="156">
        <v>10427.5</v>
      </c>
      <c r="L451" s="75"/>
    </row>
    <row r="452" spans="1:12" x14ac:dyDescent="0.25">
      <c r="A452" s="87">
        <v>442</v>
      </c>
      <c r="B452" s="137" t="s">
        <v>28</v>
      </c>
      <c r="C452" s="138" t="s">
        <v>1024</v>
      </c>
      <c r="D452" s="137" t="s">
        <v>28</v>
      </c>
      <c r="E452" s="139">
        <v>4375323</v>
      </c>
      <c r="F452" s="88" t="s">
        <v>1025</v>
      </c>
      <c r="G452" s="89" t="s">
        <v>188</v>
      </c>
      <c r="H452" s="140">
        <v>291</v>
      </c>
      <c r="I452" s="154">
        <f t="shared" si="12"/>
        <v>-3.0000000000000061E-2</v>
      </c>
      <c r="J452" s="155">
        <f t="shared" si="13"/>
        <v>8.7300000000000182</v>
      </c>
      <c r="K452" s="156">
        <v>282.27</v>
      </c>
      <c r="L452" s="75"/>
    </row>
    <row r="453" spans="1:12" x14ac:dyDescent="0.25">
      <c r="A453" s="87">
        <v>443</v>
      </c>
      <c r="B453" s="137" t="s">
        <v>28</v>
      </c>
      <c r="C453" s="138" t="s">
        <v>1026</v>
      </c>
      <c r="D453" s="137" t="s">
        <v>28</v>
      </c>
      <c r="E453" s="139">
        <v>4375768</v>
      </c>
      <c r="F453" s="88" t="s">
        <v>1027</v>
      </c>
      <c r="G453" s="89" t="s">
        <v>188</v>
      </c>
      <c r="H453" s="140">
        <v>7490</v>
      </c>
      <c r="I453" s="154">
        <f t="shared" si="12"/>
        <v>-2.9999999999999975E-2</v>
      </c>
      <c r="J453" s="155">
        <f t="shared" si="13"/>
        <v>224.69999999999982</v>
      </c>
      <c r="K453" s="156">
        <v>7265.3</v>
      </c>
      <c r="L453" s="75"/>
    </row>
    <row r="454" spans="1:12" x14ac:dyDescent="0.25">
      <c r="A454" s="87">
        <v>444</v>
      </c>
      <c r="B454" s="137" t="s">
        <v>28</v>
      </c>
      <c r="C454" s="138" t="s">
        <v>1028</v>
      </c>
      <c r="D454" s="137" t="s">
        <v>28</v>
      </c>
      <c r="E454" s="139">
        <v>4375816</v>
      </c>
      <c r="F454" s="88" t="s">
        <v>1029</v>
      </c>
      <c r="G454" s="89" t="s">
        <v>188</v>
      </c>
      <c r="H454" s="140">
        <v>86</v>
      </c>
      <c r="I454" s="154">
        <f t="shared" si="12"/>
        <v>-2.9999999999999982E-2</v>
      </c>
      <c r="J454" s="155">
        <f t="shared" si="13"/>
        <v>2.5799999999999983</v>
      </c>
      <c r="K454" s="156">
        <v>83.42</v>
      </c>
      <c r="L454" s="75"/>
    </row>
    <row r="455" spans="1:12" x14ac:dyDescent="0.25">
      <c r="A455" s="87">
        <v>445</v>
      </c>
      <c r="B455" s="137" t="s">
        <v>28</v>
      </c>
      <c r="C455" s="138" t="s">
        <v>1030</v>
      </c>
      <c r="D455" s="137" t="s">
        <v>28</v>
      </c>
      <c r="E455" s="139">
        <v>4375928</v>
      </c>
      <c r="F455" s="88" t="s">
        <v>1025</v>
      </c>
      <c r="G455" s="89" t="s">
        <v>188</v>
      </c>
      <c r="H455" s="140">
        <v>93</v>
      </c>
      <c r="I455" s="154">
        <f t="shared" si="12"/>
        <v>-3.0000000000000068E-2</v>
      </c>
      <c r="J455" s="155">
        <f t="shared" si="13"/>
        <v>2.7900000000000063</v>
      </c>
      <c r="K455" s="156">
        <v>90.21</v>
      </c>
      <c r="L455" s="75"/>
    </row>
    <row r="456" spans="1:12" x14ac:dyDescent="0.25">
      <c r="A456" s="87">
        <v>446</v>
      </c>
      <c r="B456" s="137" t="s">
        <v>28</v>
      </c>
      <c r="C456" s="138" t="s">
        <v>1031</v>
      </c>
      <c r="D456" s="137" t="s">
        <v>28</v>
      </c>
      <c r="E456" s="139">
        <v>4376357</v>
      </c>
      <c r="F456" s="88" t="s">
        <v>1032</v>
      </c>
      <c r="G456" s="89" t="s">
        <v>188</v>
      </c>
      <c r="H456" s="140">
        <v>18430</v>
      </c>
      <c r="I456" s="154">
        <f t="shared" si="12"/>
        <v>-3.0000000000000079E-2</v>
      </c>
      <c r="J456" s="155">
        <f t="shared" si="13"/>
        <v>552.90000000000146</v>
      </c>
      <c r="K456" s="156">
        <v>17877.099999999999</v>
      </c>
      <c r="L456" s="75"/>
    </row>
    <row r="457" spans="1:12" x14ac:dyDescent="0.25">
      <c r="A457" s="87">
        <v>447</v>
      </c>
      <c r="B457" s="137" t="s">
        <v>28</v>
      </c>
      <c r="C457" s="138" t="s">
        <v>1033</v>
      </c>
      <c r="D457" s="137" t="s">
        <v>28</v>
      </c>
      <c r="E457" s="139">
        <v>4376373</v>
      </c>
      <c r="F457" s="88" t="s">
        <v>1034</v>
      </c>
      <c r="G457" s="89" t="s">
        <v>188</v>
      </c>
      <c r="H457" s="140">
        <v>19820</v>
      </c>
      <c r="I457" s="154">
        <f t="shared" si="12"/>
        <v>-3.000000000000011E-2</v>
      </c>
      <c r="J457" s="155">
        <f t="shared" si="13"/>
        <v>594.60000000000218</v>
      </c>
      <c r="K457" s="156">
        <v>19225.399999999998</v>
      </c>
      <c r="L457" s="75"/>
    </row>
    <row r="458" spans="1:12" x14ac:dyDescent="0.25">
      <c r="A458" s="87">
        <v>448</v>
      </c>
      <c r="B458" s="137" t="s">
        <v>28</v>
      </c>
      <c r="C458" s="138" t="s">
        <v>1035</v>
      </c>
      <c r="D458" s="137" t="s">
        <v>28</v>
      </c>
      <c r="E458" s="139">
        <v>4376374</v>
      </c>
      <c r="F458" s="88" t="s">
        <v>1036</v>
      </c>
      <c r="G458" s="89" t="s">
        <v>188</v>
      </c>
      <c r="H458" s="140">
        <v>19990</v>
      </c>
      <c r="I458" s="154">
        <f t="shared" si="12"/>
        <v>-3.0000000000000037E-2</v>
      </c>
      <c r="J458" s="155">
        <f t="shared" si="13"/>
        <v>599.70000000000073</v>
      </c>
      <c r="K458" s="156">
        <v>19390.3</v>
      </c>
      <c r="L458" s="75"/>
    </row>
    <row r="459" spans="1:12" x14ac:dyDescent="0.25">
      <c r="A459" s="87">
        <v>449</v>
      </c>
      <c r="B459" s="137" t="s">
        <v>28</v>
      </c>
      <c r="C459" s="138" t="s">
        <v>1037</v>
      </c>
      <c r="D459" s="137" t="s">
        <v>28</v>
      </c>
      <c r="E459" s="139">
        <v>4376484</v>
      </c>
      <c r="F459" s="88" t="s">
        <v>1038</v>
      </c>
      <c r="G459" s="89" t="s">
        <v>188</v>
      </c>
      <c r="H459" s="140">
        <v>4735</v>
      </c>
      <c r="I459" s="154">
        <f t="shared" si="12"/>
        <v>-3.0000000000000037E-2</v>
      </c>
      <c r="J459" s="155">
        <f t="shared" si="13"/>
        <v>142.05000000000018</v>
      </c>
      <c r="K459" s="156">
        <v>4592.95</v>
      </c>
      <c r="L459" s="75"/>
    </row>
    <row r="460" spans="1:12" x14ac:dyDescent="0.25">
      <c r="A460" s="87">
        <v>450</v>
      </c>
      <c r="B460" s="137" t="s">
        <v>28</v>
      </c>
      <c r="C460" s="138" t="s">
        <v>1039</v>
      </c>
      <c r="D460" s="137" t="s">
        <v>28</v>
      </c>
      <c r="E460" s="139">
        <v>4376485</v>
      </c>
      <c r="F460" s="88" t="s">
        <v>1040</v>
      </c>
      <c r="G460" s="89" t="s">
        <v>188</v>
      </c>
      <c r="H460" s="140">
        <v>28290</v>
      </c>
      <c r="I460" s="154">
        <f t="shared" ref="I460:I523" si="14">(K460-H460)/H460</f>
        <v>-3.0000000000000027E-2</v>
      </c>
      <c r="J460" s="155">
        <f t="shared" ref="J460:J523" si="15">H460-K460</f>
        <v>848.70000000000073</v>
      </c>
      <c r="K460" s="156">
        <v>27441.3</v>
      </c>
      <c r="L460" s="75"/>
    </row>
    <row r="461" spans="1:12" x14ac:dyDescent="0.25">
      <c r="A461" s="87">
        <v>451</v>
      </c>
      <c r="B461" s="137" t="s">
        <v>28</v>
      </c>
      <c r="C461" s="138" t="s">
        <v>1041</v>
      </c>
      <c r="D461" s="137" t="s">
        <v>28</v>
      </c>
      <c r="E461" s="139">
        <v>4376486</v>
      </c>
      <c r="F461" s="88" t="s">
        <v>1042</v>
      </c>
      <c r="G461" s="89" t="s">
        <v>188</v>
      </c>
      <c r="H461" s="140">
        <v>351</v>
      </c>
      <c r="I461" s="154">
        <f t="shared" si="14"/>
        <v>-3.0000000000000086E-2</v>
      </c>
      <c r="J461" s="155">
        <f t="shared" si="15"/>
        <v>10.53000000000003</v>
      </c>
      <c r="K461" s="156">
        <v>340.46999999999997</v>
      </c>
      <c r="L461" s="75"/>
    </row>
    <row r="462" spans="1:12" x14ac:dyDescent="0.25">
      <c r="A462" s="87">
        <v>452</v>
      </c>
      <c r="B462" s="137" t="s">
        <v>28</v>
      </c>
      <c r="C462" s="138" t="s">
        <v>1043</v>
      </c>
      <c r="D462" s="137" t="s">
        <v>28</v>
      </c>
      <c r="E462" s="139">
        <v>4376487</v>
      </c>
      <c r="F462" s="88" t="s">
        <v>1044</v>
      </c>
      <c r="G462" s="89" t="s">
        <v>188</v>
      </c>
      <c r="H462" s="140">
        <v>2905</v>
      </c>
      <c r="I462" s="154">
        <f t="shared" si="14"/>
        <v>-3.000000000000003E-2</v>
      </c>
      <c r="J462" s="155">
        <f t="shared" si="15"/>
        <v>87.150000000000091</v>
      </c>
      <c r="K462" s="156">
        <v>2817.85</v>
      </c>
      <c r="L462" s="75"/>
    </row>
    <row r="463" spans="1:12" x14ac:dyDescent="0.25">
      <c r="A463" s="87">
        <v>453</v>
      </c>
      <c r="B463" s="137" t="s">
        <v>28</v>
      </c>
      <c r="C463" s="138" t="s">
        <v>1045</v>
      </c>
      <c r="D463" s="137" t="s">
        <v>28</v>
      </c>
      <c r="E463" s="139">
        <v>4376598</v>
      </c>
      <c r="F463" s="88" t="s">
        <v>1046</v>
      </c>
      <c r="G463" s="89" t="s">
        <v>188</v>
      </c>
      <c r="H463" s="140">
        <v>40140</v>
      </c>
      <c r="I463" s="154">
        <f t="shared" si="14"/>
        <v>-3.000000000000011E-2</v>
      </c>
      <c r="J463" s="155">
        <f t="shared" si="15"/>
        <v>1204.2000000000044</v>
      </c>
      <c r="K463" s="156">
        <v>38935.799999999996</v>
      </c>
      <c r="L463" s="75"/>
    </row>
    <row r="464" spans="1:12" x14ac:dyDescent="0.25">
      <c r="A464" s="87">
        <v>454</v>
      </c>
      <c r="B464" s="137" t="s">
        <v>28</v>
      </c>
      <c r="C464" s="138" t="s">
        <v>1047</v>
      </c>
      <c r="D464" s="137" t="s">
        <v>28</v>
      </c>
      <c r="E464" s="139">
        <v>4376599</v>
      </c>
      <c r="F464" s="88" t="s">
        <v>1048</v>
      </c>
      <c r="G464" s="89" t="s">
        <v>188</v>
      </c>
      <c r="H464" s="140">
        <v>40520</v>
      </c>
      <c r="I464" s="154">
        <f t="shared" si="14"/>
        <v>-2.9999999999999964E-2</v>
      </c>
      <c r="J464" s="155">
        <f t="shared" si="15"/>
        <v>1215.5999999999985</v>
      </c>
      <c r="K464" s="156">
        <v>39304.400000000001</v>
      </c>
      <c r="L464" s="75"/>
    </row>
    <row r="465" spans="1:12" x14ac:dyDescent="0.25">
      <c r="A465" s="87">
        <v>455</v>
      </c>
      <c r="B465" s="137" t="s">
        <v>28</v>
      </c>
      <c r="C465" s="138" t="s">
        <v>1049</v>
      </c>
      <c r="D465" s="137" t="s">
        <v>28</v>
      </c>
      <c r="E465" s="139">
        <v>4376600</v>
      </c>
      <c r="F465" s="88" t="s">
        <v>1048</v>
      </c>
      <c r="G465" s="89" t="s">
        <v>188</v>
      </c>
      <c r="H465" s="140">
        <v>38600</v>
      </c>
      <c r="I465" s="154">
        <f t="shared" si="14"/>
        <v>-0.03</v>
      </c>
      <c r="J465" s="155">
        <f t="shared" si="15"/>
        <v>1158</v>
      </c>
      <c r="K465" s="156">
        <v>37442</v>
      </c>
      <c r="L465" s="75"/>
    </row>
    <row r="466" spans="1:12" x14ac:dyDescent="0.25">
      <c r="A466" s="87">
        <v>456</v>
      </c>
      <c r="B466" s="137" t="s">
        <v>28</v>
      </c>
      <c r="C466" s="138" t="s">
        <v>1050</v>
      </c>
      <c r="D466" s="137" t="s">
        <v>28</v>
      </c>
      <c r="E466" s="139">
        <v>4377669</v>
      </c>
      <c r="F466" s="88" t="s">
        <v>1051</v>
      </c>
      <c r="G466" s="89" t="s">
        <v>188</v>
      </c>
      <c r="H466" s="140">
        <v>13460</v>
      </c>
      <c r="I466" s="154">
        <f t="shared" si="14"/>
        <v>-3.0000000000000082E-2</v>
      </c>
      <c r="J466" s="155">
        <f t="shared" si="15"/>
        <v>403.80000000000109</v>
      </c>
      <c r="K466" s="156">
        <v>13056.199999999999</v>
      </c>
      <c r="L466" s="75"/>
    </row>
    <row r="467" spans="1:12" x14ac:dyDescent="0.25">
      <c r="A467" s="87">
        <v>457</v>
      </c>
      <c r="B467" s="137" t="s">
        <v>28</v>
      </c>
      <c r="C467" s="138" t="s">
        <v>1052</v>
      </c>
      <c r="D467" s="137" t="s">
        <v>28</v>
      </c>
      <c r="E467" s="139">
        <v>4379216</v>
      </c>
      <c r="F467" s="88" t="s">
        <v>1053</v>
      </c>
      <c r="G467" s="89" t="s">
        <v>188</v>
      </c>
      <c r="H467" s="140">
        <v>20040</v>
      </c>
      <c r="I467" s="154">
        <f t="shared" si="14"/>
        <v>-3.0000000000000037E-2</v>
      </c>
      <c r="J467" s="155">
        <f t="shared" si="15"/>
        <v>601.20000000000073</v>
      </c>
      <c r="K467" s="156">
        <v>19438.8</v>
      </c>
      <c r="L467" s="75"/>
    </row>
    <row r="468" spans="1:12" x14ac:dyDescent="0.25">
      <c r="A468" s="87">
        <v>458</v>
      </c>
      <c r="B468" s="137" t="s">
        <v>28</v>
      </c>
      <c r="C468" s="138" t="s">
        <v>1054</v>
      </c>
      <c r="D468" s="137" t="s">
        <v>28</v>
      </c>
      <c r="E468" s="139">
        <v>4379449</v>
      </c>
      <c r="F468" s="88" t="s">
        <v>3095</v>
      </c>
      <c r="G468" s="89" t="s">
        <v>188</v>
      </c>
      <c r="H468" s="140">
        <v>45730</v>
      </c>
      <c r="I468" s="154">
        <f t="shared" si="14"/>
        <v>-0.05</v>
      </c>
      <c r="J468" s="155">
        <f t="shared" si="15"/>
        <v>2286.5</v>
      </c>
      <c r="K468" s="156">
        <f>H468*0.95</f>
        <v>43443.5</v>
      </c>
      <c r="L468" s="75"/>
    </row>
    <row r="469" spans="1:12" x14ac:dyDescent="0.25">
      <c r="A469" s="87">
        <v>459</v>
      </c>
      <c r="B469" s="137" t="s">
        <v>28</v>
      </c>
      <c r="C469" s="138" t="s">
        <v>1055</v>
      </c>
      <c r="D469" s="137" t="s">
        <v>28</v>
      </c>
      <c r="E469" s="139">
        <v>4379590</v>
      </c>
      <c r="F469" s="88" t="s">
        <v>1056</v>
      </c>
      <c r="G469" s="89" t="s">
        <v>188</v>
      </c>
      <c r="H469" s="140">
        <v>110</v>
      </c>
      <c r="I469" s="154">
        <f t="shared" si="14"/>
        <v>-2.9999999999999975E-2</v>
      </c>
      <c r="J469" s="155">
        <f t="shared" si="15"/>
        <v>3.2999999999999972</v>
      </c>
      <c r="K469" s="156">
        <v>106.7</v>
      </c>
      <c r="L469" s="75"/>
    </row>
    <row r="470" spans="1:12" x14ac:dyDescent="0.25">
      <c r="A470" s="87">
        <v>460</v>
      </c>
      <c r="B470" s="137" t="s">
        <v>28</v>
      </c>
      <c r="C470" s="138" t="s">
        <v>1057</v>
      </c>
      <c r="D470" s="137" t="s">
        <v>28</v>
      </c>
      <c r="E470" s="139">
        <v>4379874</v>
      </c>
      <c r="F470" s="88" t="s">
        <v>1058</v>
      </c>
      <c r="G470" s="89" t="s">
        <v>188</v>
      </c>
      <c r="H470" s="140">
        <v>280</v>
      </c>
      <c r="I470" s="154">
        <f t="shared" si="14"/>
        <v>-3.000000000000012E-2</v>
      </c>
      <c r="J470" s="155">
        <f t="shared" si="15"/>
        <v>8.4000000000000341</v>
      </c>
      <c r="K470" s="156">
        <v>271.59999999999997</v>
      </c>
      <c r="L470" s="75"/>
    </row>
    <row r="471" spans="1:12" x14ac:dyDescent="0.25">
      <c r="A471" s="87">
        <v>461</v>
      </c>
      <c r="B471" s="137" t="s">
        <v>28</v>
      </c>
      <c r="C471" s="138" t="s">
        <v>1059</v>
      </c>
      <c r="D471" s="137" t="s">
        <v>28</v>
      </c>
      <c r="E471" s="139">
        <v>4379876</v>
      </c>
      <c r="F471" s="88" t="s">
        <v>1060</v>
      </c>
      <c r="G471" s="89" t="s">
        <v>188</v>
      </c>
      <c r="H471" s="140">
        <v>246</v>
      </c>
      <c r="I471" s="154">
        <f t="shared" si="14"/>
        <v>-2.9999999999999982E-2</v>
      </c>
      <c r="J471" s="155">
        <f t="shared" si="15"/>
        <v>7.3799999999999955</v>
      </c>
      <c r="K471" s="156">
        <v>238.62</v>
      </c>
      <c r="L471" s="75"/>
    </row>
    <row r="472" spans="1:12" x14ac:dyDescent="0.25">
      <c r="A472" s="87">
        <v>462</v>
      </c>
      <c r="B472" s="137" t="s">
        <v>28</v>
      </c>
      <c r="C472" s="138" t="s">
        <v>1061</v>
      </c>
      <c r="D472" s="137" t="s">
        <v>28</v>
      </c>
      <c r="E472" s="139">
        <v>4379878</v>
      </c>
      <c r="F472" s="88" t="s">
        <v>1062</v>
      </c>
      <c r="G472" s="89" t="s">
        <v>188</v>
      </c>
      <c r="H472" s="140">
        <v>379</v>
      </c>
      <c r="I472" s="154">
        <f t="shared" si="14"/>
        <v>-3.0000000000000013E-2</v>
      </c>
      <c r="J472" s="155">
        <f t="shared" si="15"/>
        <v>11.370000000000005</v>
      </c>
      <c r="K472" s="156">
        <v>367.63</v>
      </c>
      <c r="L472" s="75"/>
    </row>
    <row r="473" spans="1:12" x14ac:dyDescent="0.25">
      <c r="A473" s="87">
        <v>463</v>
      </c>
      <c r="B473" s="137" t="s">
        <v>28</v>
      </c>
      <c r="C473" s="138" t="s">
        <v>1063</v>
      </c>
      <c r="D473" s="137" t="s">
        <v>28</v>
      </c>
      <c r="E473" s="139">
        <v>4379950</v>
      </c>
      <c r="F473" s="88" t="s">
        <v>1064</v>
      </c>
      <c r="G473" s="89" t="s">
        <v>188</v>
      </c>
      <c r="H473" s="140">
        <v>856</v>
      </c>
      <c r="I473" s="154">
        <f t="shared" si="14"/>
        <v>-3.0000000000000075E-2</v>
      </c>
      <c r="J473" s="155">
        <f t="shared" si="15"/>
        <v>25.680000000000064</v>
      </c>
      <c r="K473" s="156">
        <v>830.31999999999994</v>
      </c>
      <c r="L473" s="75"/>
    </row>
    <row r="474" spans="1:12" x14ac:dyDescent="0.25">
      <c r="A474" s="87">
        <v>464</v>
      </c>
      <c r="B474" s="137" t="s">
        <v>28</v>
      </c>
      <c r="C474" s="138" t="s">
        <v>1065</v>
      </c>
      <c r="D474" s="137" t="s">
        <v>28</v>
      </c>
      <c r="E474" s="139">
        <v>4379983</v>
      </c>
      <c r="F474" s="88" t="s">
        <v>1066</v>
      </c>
      <c r="G474" s="89" t="s">
        <v>188</v>
      </c>
      <c r="H474" s="140">
        <v>98.75</v>
      </c>
      <c r="I474" s="154">
        <f t="shared" si="14"/>
        <v>-3.0000000000000058E-2</v>
      </c>
      <c r="J474" s="155">
        <f t="shared" si="15"/>
        <v>2.9625000000000057</v>
      </c>
      <c r="K474" s="156">
        <v>95.787499999999994</v>
      </c>
      <c r="L474" s="75"/>
    </row>
    <row r="475" spans="1:12" x14ac:dyDescent="0.25">
      <c r="A475" s="87">
        <v>465</v>
      </c>
      <c r="B475" s="137" t="s">
        <v>28</v>
      </c>
      <c r="C475" s="138" t="s">
        <v>1067</v>
      </c>
      <c r="D475" s="137" t="s">
        <v>28</v>
      </c>
      <c r="E475" s="139">
        <v>4381656</v>
      </c>
      <c r="F475" s="88" t="s">
        <v>1068</v>
      </c>
      <c r="G475" s="89" t="s">
        <v>188</v>
      </c>
      <c r="H475" s="140">
        <v>1954</v>
      </c>
      <c r="I475" s="154">
        <f t="shared" si="14"/>
        <v>-3.0000000000000061E-2</v>
      </c>
      <c r="J475" s="155">
        <f t="shared" si="15"/>
        <v>58.620000000000118</v>
      </c>
      <c r="K475" s="156">
        <v>1895.3799999999999</v>
      </c>
      <c r="L475" s="75"/>
    </row>
    <row r="476" spans="1:12" x14ac:dyDescent="0.25">
      <c r="A476" s="87">
        <v>466</v>
      </c>
      <c r="B476" s="137" t="s">
        <v>28</v>
      </c>
      <c r="C476" s="138" t="s">
        <v>1069</v>
      </c>
      <c r="D476" s="137" t="s">
        <v>28</v>
      </c>
      <c r="E476" s="139">
        <v>4381657</v>
      </c>
      <c r="F476" s="88" t="s">
        <v>1070</v>
      </c>
      <c r="G476" s="89" t="s">
        <v>188</v>
      </c>
      <c r="H476" s="140">
        <v>9220</v>
      </c>
      <c r="I476" s="154">
        <f t="shared" si="14"/>
        <v>-3.0000000000000041E-2</v>
      </c>
      <c r="J476" s="155">
        <f t="shared" si="15"/>
        <v>276.60000000000036</v>
      </c>
      <c r="K476" s="156">
        <v>8943.4</v>
      </c>
      <c r="L476" s="75"/>
    </row>
    <row r="477" spans="1:12" x14ac:dyDescent="0.25">
      <c r="A477" s="87">
        <v>467</v>
      </c>
      <c r="B477" s="137" t="s">
        <v>28</v>
      </c>
      <c r="C477" s="138" t="s">
        <v>1071</v>
      </c>
      <c r="D477" s="137" t="s">
        <v>28</v>
      </c>
      <c r="E477" s="139">
        <v>4381788</v>
      </c>
      <c r="F477" s="88" t="s">
        <v>1072</v>
      </c>
      <c r="G477" s="89" t="s">
        <v>188</v>
      </c>
      <c r="H477" s="140">
        <v>18080</v>
      </c>
      <c r="I477" s="154">
        <f t="shared" si="14"/>
        <v>-3.0000000000000082E-2</v>
      </c>
      <c r="J477" s="155">
        <f t="shared" si="15"/>
        <v>542.40000000000146</v>
      </c>
      <c r="K477" s="156">
        <v>17537.599999999999</v>
      </c>
      <c r="L477" s="75"/>
    </row>
    <row r="478" spans="1:12" x14ac:dyDescent="0.25">
      <c r="A478" s="87">
        <v>468</v>
      </c>
      <c r="B478" s="137" t="s">
        <v>28</v>
      </c>
      <c r="C478" s="138" t="s">
        <v>1073</v>
      </c>
      <c r="D478" s="137" t="s">
        <v>28</v>
      </c>
      <c r="E478" s="139">
        <v>4381789</v>
      </c>
      <c r="F478" s="88" t="s">
        <v>1074</v>
      </c>
      <c r="G478" s="89" t="s">
        <v>188</v>
      </c>
      <c r="H478" s="140">
        <v>19800</v>
      </c>
      <c r="I478" s="154">
        <f t="shared" si="14"/>
        <v>-0.03</v>
      </c>
      <c r="J478" s="155">
        <f t="shared" si="15"/>
        <v>594</v>
      </c>
      <c r="K478" s="156">
        <v>19206</v>
      </c>
      <c r="L478" s="75"/>
    </row>
    <row r="479" spans="1:12" x14ac:dyDescent="0.25">
      <c r="A479" s="87">
        <v>469</v>
      </c>
      <c r="B479" s="137" t="s">
        <v>28</v>
      </c>
      <c r="C479" s="138" t="s">
        <v>1075</v>
      </c>
      <c r="D479" s="137" t="s">
        <v>28</v>
      </c>
      <c r="E479" s="139">
        <v>4381790</v>
      </c>
      <c r="F479" s="88" t="s">
        <v>1076</v>
      </c>
      <c r="G479" s="89" t="s">
        <v>188</v>
      </c>
      <c r="H479" s="140">
        <v>20020</v>
      </c>
      <c r="I479" s="154">
        <f t="shared" si="14"/>
        <v>-3.000000000000011E-2</v>
      </c>
      <c r="J479" s="155">
        <f t="shared" si="15"/>
        <v>600.60000000000218</v>
      </c>
      <c r="K479" s="156">
        <v>19419.399999999998</v>
      </c>
      <c r="L479" s="75"/>
    </row>
    <row r="480" spans="1:12" x14ac:dyDescent="0.25">
      <c r="A480" s="87">
        <v>470</v>
      </c>
      <c r="B480" s="137" t="s">
        <v>28</v>
      </c>
      <c r="C480" s="138" t="s">
        <v>1077</v>
      </c>
      <c r="D480" s="137" t="s">
        <v>28</v>
      </c>
      <c r="E480" s="139">
        <v>4381791</v>
      </c>
      <c r="F480" s="88" t="s">
        <v>1078</v>
      </c>
      <c r="G480" s="89" t="s">
        <v>188</v>
      </c>
      <c r="H480" s="140">
        <v>38080</v>
      </c>
      <c r="I480" s="154">
        <f t="shared" si="14"/>
        <v>-3.0000000000000037E-2</v>
      </c>
      <c r="J480" s="155">
        <f t="shared" si="15"/>
        <v>1142.4000000000015</v>
      </c>
      <c r="K480" s="156">
        <v>36937.599999999999</v>
      </c>
      <c r="L480" s="75"/>
    </row>
    <row r="481" spans="1:12" x14ac:dyDescent="0.25">
      <c r="A481" s="87">
        <v>471</v>
      </c>
      <c r="B481" s="137" t="s">
        <v>28</v>
      </c>
      <c r="C481" s="138" t="s">
        <v>1079</v>
      </c>
      <c r="D481" s="137" t="s">
        <v>28</v>
      </c>
      <c r="E481" s="139">
        <v>4381792</v>
      </c>
      <c r="F481" s="88" t="s">
        <v>1080</v>
      </c>
      <c r="G481" s="89" t="s">
        <v>188</v>
      </c>
      <c r="H481" s="140">
        <v>39570</v>
      </c>
      <c r="I481" s="154">
        <f t="shared" si="14"/>
        <v>-2.9999999999999964E-2</v>
      </c>
      <c r="J481" s="155">
        <f t="shared" si="15"/>
        <v>1187.0999999999985</v>
      </c>
      <c r="K481" s="156">
        <v>38382.9</v>
      </c>
      <c r="L481" s="75"/>
    </row>
    <row r="482" spans="1:12" x14ac:dyDescent="0.25">
      <c r="A482" s="87">
        <v>472</v>
      </c>
      <c r="B482" s="137" t="s">
        <v>28</v>
      </c>
      <c r="C482" s="138" t="s">
        <v>1081</v>
      </c>
      <c r="D482" s="137" t="s">
        <v>28</v>
      </c>
      <c r="E482" s="139">
        <v>4381793</v>
      </c>
      <c r="F482" s="88" t="s">
        <v>1082</v>
      </c>
      <c r="G482" s="89" t="s">
        <v>188</v>
      </c>
      <c r="H482" s="140">
        <v>39700</v>
      </c>
      <c r="I482" s="154">
        <f t="shared" si="14"/>
        <v>-0.03</v>
      </c>
      <c r="J482" s="155">
        <f t="shared" si="15"/>
        <v>1191</v>
      </c>
      <c r="K482" s="156">
        <v>38509</v>
      </c>
      <c r="L482" s="75"/>
    </row>
    <row r="483" spans="1:12" x14ac:dyDescent="0.25">
      <c r="A483" s="87">
        <v>473</v>
      </c>
      <c r="B483" s="137" t="s">
        <v>28</v>
      </c>
      <c r="C483" s="138" t="s">
        <v>1083</v>
      </c>
      <c r="D483" s="137" t="s">
        <v>28</v>
      </c>
      <c r="E483" s="139">
        <v>4381850</v>
      </c>
      <c r="F483" s="88" t="s">
        <v>1084</v>
      </c>
      <c r="G483" s="89" t="s">
        <v>188</v>
      </c>
      <c r="H483" s="140">
        <v>114</v>
      </c>
      <c r="I483" s="154">
        <f t="shared" si="14"/>
        <v>-3.0000000000000016E-2</v>
      </c>
      <c r="J483" s="155">
        <f t="shared" si="15"/>
        <v>3.4200000000000017</v>
      </c>
      <c r="K483" s="156">
        <v>110.58</v>
      </c>
      <c r="L483" s="75"/>
    </row>
    <row r="484" spans="1:12" x14ac:dyDescent="0.25">
      <c r="A484" s="87">
        <v>474</v>
      </c>
      <c r="B484" s="137" t="s">
        <v>28</v>
      </c>
      <c r="C484" s="138" t="s">
        <v>1085</v>
      </c>
      <c r="D484" s="137" t="s">
        <v>28</v>
      </c>
      <c r="E484" s="139">
        <v>4382167</v>
      </c>
      <c r="F484" s="88" t="s">
        <v>1086</v>
      </c>
      <c r="G484" s="89" t="s">
        <v>188</v>
      </c>
      <c r="H484" s="140">
        <v>4.6399999999999997</v>
      </c>
      <c r="I484" s="154">
        <f t="shared" si="14"/>
        <v>-2.9999999999999954E-2</v>
      </c>
      <c r="J484" s="155">
        <f t="shared" si="15"/>
        <v>0.13919999999999977</v>
      </c>
      <c r="K484" s="156">
        <v>4.5007999999999999</v>
      </c>
      <c r="L484" s="75"/>
    </row>
    <row r="485" spans="1:12" x14ac:dyDescent="0.25">
      <c r="A485" s="87">
        <v>475</v>
      </c>
      <c r="B485" s="137" t="s">
        <v>28</v>
      </c>
      <c r="C485" s="138" t="s">
        <v>1087</v>
      </c>
      <c r="D485" s="137" t="s">
        <v>28</v>
      </c>
      <c r="E485" s="139">
        <v>4382397</v>
      </c>
      <c r="F485" s="88" t="s">
        <v>1088</v>
      </c>
      <c r="G485" s="89" t="s">
        <v>188</v>
      </c>
      <c r="H485" s="140">
        <v>846</v>
      </c>
      <c r="I485" s="154">
        <f t="shared" si="14"/>
        <v>-2.9999999999999995E-2</v>
      </c>
      <c r="J485" s="155">
        <f t="shared" si="15"/>
        <v>25.379999999999995</v>
      </c>
      <c r="K485" s="156">
        <v>820.62</v>
      </c>
      <c r="L485" s="75"/>
    </row>
    <row r="486" spans="1:12" x14ac:dyDescent="0.25">
      <c r="A486" s="87">
        <v>476</v>
      </c>
      <c r="B486" s="137" t="s">
        <v>28</v>
      </c>
      <c r="C486" s="138" t="s">
        <v>1089</v>
      </c>
      <c r="D486" s="137" t="s">
        <v>28</v>
      </c>
      <c r="E486" s="139">
        <v>4382423</v>
      </c>
      <c r="F486" s="88" t="s">
        <v>3096</v>
      </c>
      <c r="G486" s="89" t="s">
        <v>188</v>
      </c>
      <c r="H486" s="140">
        <v>1246</v>
      </c>
      <c r="I486" s="154">
        <f t="shared" si="14"/>
        <v>-3.0000000000000089E-2</v>
      </c>
      <c r="J486" s="155">
        <f t="shared" si="15"/>
        <v>37.380000000000109</v>
      </c>
      <c r="K486" s="156">
        <v>1208.6199999999999</v>
      </c>
      <c r="L486" s="75"/>
    </row>
    <row r="487" spans="1:12" x14ac:dyDescent="0.25">
      <c r="A487" s="87">
        <v>477</v>
      </c>
      <c r="B487" s="137" t="s">
        <v>28</v>
      </c>
      <c r="C487" s="138" t="s">
        <v>1090</v>
      </c>
      <c r="D487" s="137" t="s">
        <v>28</v>
      </c>
      <c r="E487" s="139">
        <v>4382486</v>
      </c>
      <c r="F487" s="88" t="s">
        <v>1091</v>
      </c>
      <c r="G487" s="89" t="s">
        <v>188</v>
      </c>
      <c r="H487" s="140">
        <v>1578</v>
      </c>
      <c r="I487" s="154">
        <f t="shared" si="14"/>
        <v>-3.0000000000000093E-2</v>
      </c>
      <c r="J487" s="155">
        <f t="shared" si="15"/>
        <v>47.340000000000146</v>
      </c>
      <c r="K487" s="156">
        <v>1530.6599999999999</v>
      </c>
      <c r="L487" s="75"/>
    </row>
    <row r="488" spans="1:12" x14ac:dyDescent="0.25">
      <c r="A488" s="87">
        <v>478</v>
      </c>
      <c r="B488" s="137" t="s">
        <v>28</v>
      </c>
      <c r="C488" s="138" t="s">
        <v>1092</v>
      </c>
      <c r="D488" s="137" t="s">
        <v>28</v>
      </c>
      <c r="E488" s="139">
        <v>4382488</v>
      </c>
      <c r="F488" s="88" t="s">
        <v>3097</v>
      </c>
      <c r="G488" s="89" t="s">
        <v>188</v>
      </c>
      <c r="H488" s="140">
        <v>1574</v>
      </c>
      <c r="I488" s="154">
        <f t="shared" si="14"/>
        <v>-3.0000000000000016E-2</v>
      </c>
      <c r="J488" s="155">
        <f t="shared" si="15"/>
        <v>47.220000000000027</v>
      </c>
      <c r="K488" s="156">
        <v>1526.78</v>
      </c>
      <c r="L488" s="75"/>
    </row>
    <row r="489" spans="1:12" x14ac:dyDescent="0.25">
      <c r="A489" s="87">
        <v>479</v>
      </c>
      <c r="B489" s="137" t="s">
        <v>28</v>
      </c>
      <c r="C489" s="138" t="s">
        <v>1093</v>
      </c>
      <c r="D489" s="137" t="s">
        <v>28</v>
      </c>
      <c r="E489" s="139">
        <v>4382490</v>
      </c>
      <c r="F489" s="88" t="s">
        <v>1094</v>
      </c>
      <c r="G489" s="89" t="s">
        <v>188</v>
      </c>
      <c r="H489" s="140">
        <v>1580</v>
      </c>
      <c r="I489" s="154">
        <f t="shared" si="14"/>
        <v>-3.0000000000000058E-2</v>
      </c>
      <c r="J489" s="155">
        <f t="shared" si="15"/>
        <v>47.400000000000091</v>
      </c>
      <c r="K489" s="156">
        <v>1532.6</v>
      </c>
      <c r="L489" s="75"/>
    </row>
    <row r="490" spans="1:12" x14ac:dyDescent="0.25">
      <c r="A490" s="87">
        <v>480</v>
      </c>
      <c r="B490" s="137" t="s">
        <v>28</v>
      </c>
      <c r="C490" s="138" t="s">
        <v>1095</v>
      </c>
      <c r="D490" s="137" t="s">
        <v>28</v>
      </c>
      <c r="E490" s="139">
        <v>4382492</v>
      </c>
      <c r="F490" s="88" t="s">
        <v>1096</v>
      </c>
      <c r="G490" s="89" t="s">
        <v>188</v>
      </c>
      <c r="H490" s="140">
        <v>958</v>
      </c>
      <c r="I490" s="154">
        <f t="shared" si="14"/>
        <v>-3.0000000000000009E-2</v>
      </c>
      <c r="J490" s="155">
        <f t="shared" si="15"/>
        <v>28.740000000000009</v>
      </c>
      <c r="K490" s="156">
        <v>929.26</v>
      </c>
      <c r="L490" s="75"/>
    </row>
    <row r="491" spans="1:12" x14ac:dyDescent="0.25">
      <c r="A491" s="87">
        <v>481</v>
      </c>
      <c r="B491" s="137" t="s">
        <v>28</v>
      </c>
      <c r="C491" s="138" t="s">
        <v>1097</v>
      </c>
      <c r="D491" s="137" t="s">
        <v>28</v>
      </c>
      <c r="E491" s="139">
        <v>4382878</v>
      </c>
      <c r="F491" s="88" t="s">
        <v>3098</v>
      </c>
      <c r="G491" s="89" t="s">
        <v>188</v>
      </c>
      <c r="H491" s="140">
        <v>289</v>
      </c>
      <c r="I491" s="154">
        <f t="shared" si="14"/>
        <v>-3.0000000000000054E-2</v>
      </c>
      <c r="J491" s="155">
        <f t="shared" si="15"/>
        <v>8.6700000000000159</v>
      </c>
      <c r="K491" s="156">
        <v>280.33</v>
      </c>
      <c r="L491" s="75"/>
    </row>
    <row r="492" spans="1:12" x14ac:dyDescent="0.25">
      <c r="A492" s="87">
        <v>482</v>
      </c>
      <c r="B492" s="137" t="s">
        <v>28</v>
      </c>
      <c r="C492" s="138" t="s">
        <v>1098</v>
      </c>
      <c r="D492" s="137" t="s">
        <v>28</v>
      </c>
      <c r="E492" s="139">
        <v>4385610</v>
      </c>
      <c r="F492" s="88" t="s">
        <v>1099</v>
      </c>
      <c r="G492" s="89" t="s">
        <v>188</v>
      </c>
      <c r="H492" s="140">
        <v>140</v>
      </c>
      <c r="I492" s="154">
        <f t="shared" si="14"/>
        <v>-3.000000000000012E-2</v>
      </c>
      <c r="J492" s="155">
        <f t="shared" si="15"/>
        <v>4.2000000000000171</v>
      </c>
      <c r="K492" s="156">
        <v>135.79999999999998</v>
      </c>
      <c r="L492" s="75"/>
    </row>
    <row r="493" spans="1:12" x14ac:dyDescent="0.25">
      <c r="A493" s="87">
        <v>483</v>
      </c>
      <c r="B493" s="137" t="s">
        <v>28</v>
      </c>
      <c r="C493" s="138" t="s">
        <v>1100</v>
      </c>
      <c r="D493" s="137" t="s">
        <v>28</v>
      </c>
      <c r="E493" s="139">
        <v>4385612</v>
      </c>
      <c r="F493" s="88" t="s">
        <v>1101</v>
      </c>
      <c r="G493" s="89" t="s">
        <v>188</v>
      </c>
      <c r="H493" s="140">
        <v>552</v>
      </c>
      <c r="I493" s="154">
        <f t="shared" si="14"/>
        <v>-3.0000000000000106E-2</v>
      </c>
      <c r="J493" s="155">
        <f t="shared" si="15"/>
        <v>16.560000000000059</v>
      </c>
      <c r="K493" s="156">
        <v>535.43999999999994</v>
      </c>
      <c r="L493" s="75"/>
    </row>
    <row r="494" spans="1:12" x14ac:dyDescent="0.25">
      <c r="A494" s="87">
        <v>484</v>
      </c>
      <c r="B494" s="137" t="s">
        <v>28</v>
      </c>
      <c r="C494" s="138" t="s">
        <v>1102</v>
      </c>
      <c r="D494" s="137" t="s">
        <v>28</v>
      </c>
      <c r="E494" s="139">
        <v>4385614</v>
      </c>
      <c r="F494" s="88" t="s">
        <v>1103</v>
      </c>
      <c r="G494" s="89" t="s">
        <v>188</v>
      </c>
      <c r="H494" s="140">
        <v>4730</v>
      </c>
      <c r="I494" s="154">
        <f t="shared" si="14"/>
        <v>-3.0000000000000117E-2</v>
      </c>
      <c r="J494" s="155">
        <f t="shared" si="15"/>
        <v>141.90000000000055</v>
      </c>
      <c r="K494" s="156">
        <v>4588.0999999999995</v>
      </c>
      <c r="L494" s="75"/>
    </row>
    <row r="495" spans="1:12" x14ac:dyDescent="0.25">
      <c r="A495" s="87">
        <v>485</v>
      </c>
      <c r="B495" s="137" t="s">
        <v>28</v>
      </c>
      <c r="C495" s="138" t="s">
        <v>1104</v>
      </c>
      <c r="D495" s="137" t="s">
        <v>28</v>
      </c>
      <c r="E495" s="139">
        <v>4385616</v>
      </c>
      <c r="F495" s="88" t="s">
        <v>1105</v>
      </c>
      <c r="G495" s="89" t="s">
        <v>188</v>
      </c>
      <c r="H495" s="140">
        <v>1018</v>
      </c>
      <c r="I495" s="154">
        <f t="shared" si="14"/>
        <v>-3.0000000000000075E-2</v>
      </c>
      <c r="J495" s="155">
        <f t="shared" si="15"/>
        <v>30.540000000000077</v>
      </c>
      <c r="K495" s="156">
        <v>987.45999999999992</v>
      </c>
      <c r="L495" s="75"/>
    </row>
    <row r="496" spans="1:12" x14ac:dyDescent="0.25">
      <c r="A496" s="87">
        <v>486</v>
      </c>
      <c r="B496" s="137" t="s">
        <v>28</v>
      </c>
      <c r="C496" s="138" t="s">
        <v>1106</v>
      </c>
      <c r="D496" s="137" t="s">
        <v>28</v>
      </c>
      <c r="E496" s="139">
        <v>4385617</v>
      </c>
      <c r="F496" s="88" t="s">
        <v>1107</v>
      </c>
      <c r="G496" s="89" t="s">
        <v>188</v>
      </c>
      <c r="H496" s="140">
        <v>2465</v>
      </c>
      <c r="I496" s="154">
        <f t="shared" si="14"/>
        <v>-3.000000000000011E-2</v>
      </c>
      <c r="J496" s="155">
        <f t="shared" si="15"/>
        <v>73.950000000000273</v>
      </c>
      <c r="K496" s="156">
        <v>2391.0499999999997</v>
      </c>
      <c r="L496" s="75"/>
    </row>
    <row r="497" spans="1:12" x14ac:dyDescent="0.25">
      <c r="A497" s="87">
        <v>487</v>
      </c>
      <c r="B497" s="137" t="s">
        <v>28</v>
      </c>
      <c r="C497" s="138" t="s">
        <v>1108</v>
      </c>
      <c r="D497" s="137" t="s">
        <v>28</v>
      </c>
      <c r="E497" s="139">
        <v>4385618</v>
      </c>
      <c r="F497" s="88" t="s">
        <v>1109</v>
      </c>
      <c r="G497" s="89" t="s">
        <v>188</v>
      </c>
      <c r="H497" s="140">
        <v>4895</v>
      </c>
      <c r="I497" s="154">
        <f t="shared" si="14"/>
        <v>-3.0000000000000075E-2</v>
      </c>
      <c r="J497" s="155">
        <f t="shared" si="15"/>
        <v>146.85000000000036</v>
      </c>
      <c r="K497" s="156">
        <v>4748.1499999999996</v>
      </c>
      <c r="L497" s="75"/>
    </row>
    <row r="498" spans="1:12" x14ac:dyDescent="0.25">
      <c r="A498" s="87">
        <v>488</v>
      </c>
      <c r="B498" s="137" t="s">
        <v>28</v>
      </c>
      <c r="C498" s="138" t="s">
        <v>1110</v>
      </c>
      <c r="D498" s="137" t="s">
        <v>28</v>
      </c>
      <c r="E498" s="139">
        <v>4386995</v>
      </c>
      <c r="F498" s="88" t="s">
        <v>1111</v>
      </c>
      <c r="G498" s="89" t="s">
        <v>188</v>
      </c>
      <c r="H498" s="140">
        <v>740</v>
      </c>
      <c r="I498" s="154">
        <f t="shared" si="14"/>
        <v>-3.0000000000000061E-2</v>
      </c>
      <c r="J498" s="155">
        <f t="shared" si="15"/>
        <v>22.200000000000045</v>
      </c>
      <c r="K498" s="156">
        <v>717.8</v>
      </c>
      <c r="L498" s="75"/>
    </row>
    <row r="499" spans="1:12" x14ac:dyDescent="0.25">
      <c r="A499" s="87">
        <v>489</v>
      </c>
      <c r="B499" s="137" t="s">
        <v>28</v>
      </c>
      <c r="C499" s="138" t="s">
        <v>1112</v>
      </c>
      <c r="D499" s="137" t="s">
        <v>28</v>
      </c>
      <c r="E499" s="139">
        <v>4387299</v>
      </c>
      <c r="F499" s="88" t="s">
        <v>1113</v>
      </c>
      <c r="G499" s="89" t="s">
        <v>188</v>
      </c>
      <c r="H499" s="140">
        <v>3120</v>
      </c>
      <c r="I499" s="154">
        <f t="shared" si="14"/>
        <v>-2.9999999999999971E-2</v>
      </c>
      <c r="J499" s="155">
        <f t="shared" si="15"/>
        <v>93.599999999999909</v>
      </c>
      <c r="K499" s="156">
        <v>3026.4</v>
      </c>
      <c r="L499" s="75"/>
    </row>
    <row r="500" spans="1:12" x14ac:dyDescent="0.25">
      <c r="A500" s="87">
        <v>490</v>
      </c>
      <c r="B500" s="137" t="s">
        <v>28</v>
      </c>
      <c r="C500" s="138" t="s">
        <v>1114</v>
      </c>
      <c r="D500" s="137" t="s">
        <v>28</v>
      </c>
      <c r="E500" s="139">
        <v>4387391</v>
      </c>
      <c r="F500" s="88" t="s">
        <v>1115</v>
      </c>
      <c r="G500" s="89" t="s">
        <v>188</v>
      </c>
      <c r="H500" s="140">
        <v>1974</v>
      </c>
      <c r="I500" s="154">
        <f t="shared" si="14"/>
        <v>-3.0000000000000013E-2</v>
      </c>
      <c r="J500" s="155">
        <f t="shared" si="15"/>
        <v>59.220000000000027</v>
      </c>
      <c r="K500" s="156">
        <v>1914.78</v>
      </c>
      <c r="L500" s="75"/>
    </row>
    <row r="501" spans="1:12" x14ac:dyDescent="0.25">
      <c r="A501" s="87">
        <v>491</v>
      </c>
      <c r="B501" s="137" t="s">
        <v>28</v>
      </c>
      <c r="C501" s="138" t="s">
        <v>1116</v>
      </c>
      <c r="D501" s="137" t="s">
        <v>28</v>
      </c>
      <c r="E501" s="139">
        <v>4387406</v>
      </c>
      <c r="F501" s="88" t="s">
        <v>1117</v>
      </c>
      <c r="G501" s="89" t="s">
        <v>188</v>
      </c>
      <c r="H501" s="140">
        <v>345</v>
      </c>
      <c r="I501" s="154">
        <f t="shared" si="14"/>
        <v>-3.0000000000000065E-2</v>
      </c>
      <c r="J501" s="155">
        <f t="shared" si="15"/>
        <v>10.350000000000023</v>
      </c>
      <c r="K501" s="156">
        <v>334.65</v>
      </c>
      <c r="L501" s="75"/>
    </row>
    <row r="502" spans="1:12" x14ac:dyDescent="0.25">
      <c r="A502" s="87">
        <v>492</v>
      </c>
      <c r="B502" s="137" t="s">
        <v>28</v>
      </c>
      <c r="C502" s="138" t="s">
        <v>1118</v>
      </c>
      <c r="D502" s="137" t="s">
        <v>28</v>
      </c>
      <c r="E502" s="139">
        <v>4387424</v>
      </c>
      <c r="F502" s="88" t="s">
        <v>1115</v>
      </c>
      <c r="G502" s="89" t="s">
        <v>188</v>
      </c>
      <c r="H502" s="140">
        <v>1174</v>
      </c>
      <c r="I502" s="154">
        <f t="shared" si="14"/>
        <v>-3.0000000000000023E-2</v>
      </c>
      <c r="J502" s="155">
        <f t="shared" si="15"/>
        <v>35.220000000000027</v>
      </c>
      <c r="K502" s="156">
        <v>1138.78</v>
      </c>
      <c r="L502" s="75"/>
    </row>
    <row r="503" spans="1:12" x14ac:dyDescent="0.25">
      <c r="A503" s="87">
        <v>493</v>
      </c>
      <c r="B503" s="137" t="s">
        <v>28</v>
      </c>
      <c r="C503" s="138" t="s">
        <v>1119</v>
      </c>
      <c r="D503" s="137" t="s">
        <v>28</v>
      </c>
      <c r="E503" s="139">
        <v>4388639</v>
      </c>
      <c r="F503" s="88" t="s">
        <v>1120</v>
      </c>
      <c r="G503" s="89" t="s">
        <v>188</v>
      </c>
      <c r="H503" s="140">
        <v>351</v>
      </c>
      <c r="I503" s="154">
        <f t="shared" si="14"/>
        <v>-3.0000000000000086E-2</v>
      </c>
      <c r="J503" s="155">
        <f t="shared" si="15"/>
        <v>10.53000000000003</v>
      </c>
      <c r="K503" s="156">
        <v>340.46999999999997</v>
      </c>
      <c r="L503" s="75"/>
    </row>
    <row r="504" spans="1:12" x14ac:dyDescent="0.25">
      <c r="A504" s="87">
        <v>494</v>
      </c>
      <c r="B504" s="137" t="s">
        <v>28</v>
      </c>
      <c r="C504" s="138" t="s">
        <v>1121</v>
      </c>
      <c r="D504" s="137" t="s">
        <v>28</v>
      </c>
      <c r="E504" s="139">
        <v>4388641</v>
      </c>
      <c r="F504" s="88" t="s">
        <v>1122</v>
      </c>
      <c r="G504" s="89" t="s">
        <v>188</v>
      </c>
      <c r="H504" s="140">
        <v>1536</v>
      </c>
      <c r="I504" s="154">
        <f t="shared" si="14"/>
        <v>-2.9999999999999954E-2</v>
      </c>
      <c r="J504" s="155">
        <f t="shared" si="15"/>
        <v>46.079999999999927</v>
      </c>
      <c r="K504" s="156">
        <v>1489.92</v>
      </c>
      <c r="L504" s="75"/>
    </row>
    <row r="505" spans="1:12" x14ac:dyDescent="0.25">
      <c r="A505" s="87">
        <v>495</v>
      </c>
      <c r="B505" s="137" t="s">
        <v>28</v>
      </c>
      <c r="C505" s="138" t="s">
        <v>1123</v>
      </c>
      <c r="D505" s="137" t="s">
        <v>28</v>
      </c>
      <c r="E505" s="139">
        <v>4388642</v>
      </c>
      <c r="F505" s="88" t="s">
        <v>1124</v>
      </c>
      <c r="G505" s="89" t="s">
        <v>188</v>
      </c>
      <c r="H505" s="140">
        <v>2895</v>
      </c>
      <c r="I505" s="154">
        <f t="shared" si="14"/>
        <v>-2.9999999999999968E-2</v>
      </c>
      <c r="J505" s="155">
        <f t="shared" si="15"/>
        <v>86.849999999999909</v>
      </c>
      <c r="K505" s="156">
        <v>2808.15</v>
      </c>
      <c r="L505" s="75"/>
    </row>
    <row r="506" spans="1:12" x14ac:dyDescent="0.25">
      <c r="A506" s="87">
        <v>496</v>
      </c>
      <c r="B506" s="137" t="s">
        <v>28</v>
      </c>
      <c r="C506" s="138" t="s">
        <v>1125</v>
      </c>
      <c r="D506" s="137" t="s">
        <v>28</v>
      </c>
      <c r="E506" s="139">
        <v>4388643</v>
      </c>
      <c r="F506" s="88" t="s">
        <v>1126</v>
      </c>
      <c r="G506" s="89" t="s">
        <v>188</v>
      </c>
      <c r="H506" s="140">
        <v>209</v>
      </c>
      <c r="I506" s="154">
        <f t="shared" si="14"/>
        <v>-3.0000000000000047E-2</v>
      </c>
      <c r="J506" s="155">
        <f t="shared" si="15"/>
        <v>6.2700000000000102</v>
      </c>
      <c r="K506" s="156">
        <v>202.73</v>
      </c>
      <c r="L506" s="75"/>
    </row>
    <row r="507" spans="1:12" x14ac:dyDescent="0.25">
      <c r="A507" s="87">
        <v>497</v>
      </c>
      <c r="B507" s="137" t="s">
        <v>28</v>
      </c>
      <c r="C507" s="138" t="s">
        <v>1127</v>
      </c>
      <c r="D507" s="137" t="s">
        <v>28</v>
      </c>
      <c r="E507" s="139">
        <v>4388644</v>
      </c>
      <c r="F507" s="88" t="s">
        <v>1128</v>
      </c>
      <c r="G507" s="89" t="s">
        <v>188</v>
      </c>
      <c r="H507" s="140">
        <v>860</v>
      </c>
      <c r="I507" s="154">
        <f t="shared" si="14"/>
        <v>-3.0000000000000079E-2</v>
      </c>
      <c r="J507" s="155">
        <f t="shared" si="15"/>
        <v>25.800000000000068</v>
      </c>
      <c r="K507" s="156">
        <v>834.19999999999993</v>
      </c>
      <c r="L507" s="75"/>
    </row>
    <row r="508" spans="1:12" x14ac:dyDescent="0.25">
      <c r="A508" s="87">
        <v>498</v>
      </c>
      <c r="B508" s="137" t="s">
        <v>28</v>
      </c>
      <c r="C508" s="138" t="s">
        <v>1129</v>
      </c>
      <c r="D508" s="137" t="s">
        <v>28</v>
      </c>
      <c r="E508" s="139">
        <v>4389986</v>
      </c>
      <c r="F508" s="88" t="s">
        <v>1130</v>
      </c>
      <c r="G508" s="89" t="s">
        <v>188</v>
      </c>
      <c r="H508" s="140">
        <v>840</v>
      </c>
      <c r="I508" s="154">
        <f t="shared" si="14"/>
        <v>-3.0000000000000054E-2</v>
      </c>
      <c r="J508" s="155">
        <f t="shared" si="15"/>
        <v>25.200000000000045</v>
      </c>
      <c r="K508" s="156">
        <v>814.8</v>
      </c>
      <c r="L508" s="75"/>
    </row>
    <row r="509" spans="1:12" x14ac:dyDescent="0.25">
      <c r="A509" s="87">
        <v>499</v>
      </c>
      <c r="B509" s="137" t="s">
        <v>28</v>
      </c>
      <c r="C509" s="138" t="s">
        <v>1131</v>
      </c>
      <c r="D509" s="137" t="s">
        <v>28</v>
      </c>
      <c r="E509" s="139">
        <v>4390229</v>
      </c>
      <c r="F509" s="88" t="s">
        <v>489</v>
      </c>
      <c r="G509" s="89" t="s">
        <v>188</v>
      </c>
      <c r="H509" s="140">
        <v>1646</v>
      </c>
      <c r="I509" s="154">
        <f t="shared" si="14"/>
        <v>-3.0000000000000065E-2</v>
      </c>
      <c r="J509" s="155">
        <f t="shared" si="15"/>
        <v>49.380000000000109</v>
      </c>
      <c r="K509" s="156">
        <v>1596.62</v>
      </c>
      <c r="L509" s="75"/>
    </row>
    <row r="510" spans="1:12" x14ac:dyDescent="0.25">
      <c r="A510" s="87">
        <v>500</v>
      </c>
      <c r="B510" s="137" t="s">
        <v>28</v>
      </c>
      <c r="C510" s="138" t="s">
        <v>1132</v>
      </c>
      <c r="D510" s="137" t="s">
        <v>28</v>
      </c>
      <c r="E510" s="139">
        <v>4390937</v>
      </c>
      <c r="F510" s="88" t="s">
        <v>1133</v>
      </c>
      <c r="G510" s="89" t="s">
        <v>188</v>
      </c>
      <c r="H510" s="140">
        <v>77</v>
      </c>
      <c r="I510" s="154">
        <f t="shared" si="14"/>
        <v>-3.000000000000003E-2</v>
      </c>
      <c r="J510" s="155">
        <f t="shared" si="15"/>
        <v>2.3100000000000023</v>
      </c>
      <c r="K510" s="156">
        <v>74.69</v>
      </c>
      <c r="L510" s="75"/>
    </row>
    <row r="511" spans="1:12" x14ac:dyDescent="0.25">
      <c r="A511" s="87">
        <v>501</v>
      </c>
      <c r="B511" s="137" t="s">
        <v>28</v>
      </c>
      <c r="C511" s="138" t="s">
        <v>1134</v>
      </c>
      <c r="D511" s="137" t="s">
        <v>28</v>
      </c>
      <c r="E511" s="139">
        <v>4390939</v>
      </c>
      <c r="F511" s="88" t="s">
        <v>1133</v>
      </c>
      <c r="G511" s="89" t="s">
        <v>188</v>
      </c>
      <c r="H511" s="140">
        <v>303</v>
      </c>
      <c r="I511" s="154">
        <f t="shared" si="14"/>
        <v>-3.0000000000000106E-2</v>
      </c>
      <c r="J511" s="155">
        <f t="shared" si="15"/>
        <v>9.0900000000000318</v>
      </c>
      <c r="K511" s="156">
        <v>293.90999999999997</v>
      </c>
      <c r="L511" s="75"/>
    </row>
    <row r="512" spans="1:12" x14ac:dyDescent="0.25">
      <c r="A512" s="87">
        <v>502</v>
      </c>
      <c r="B512" s="137" t="s">
        <v>28</v>
      </c>
      <c r="C512" s="138" t="s">
        <v>1135</v>
      </c>
      <c r="D512" s="137" t="s">
        <v>28</v>
      </c>
      <c r="E512" s="139">
        <v>4390941</v>
      </c>
      <c r="F512" s="88" t="s">
        <v>1133</v>
      </c>
      <c r="G512" s="89" t="s">
        <v>188</v>
      </c>
      <c r="H512" s="140">
        <v>2355</v>
      </c>
      <c r="I512" s="154">
        <f t="shared" si="14"/>
        <v>-3.0000000000000037E-2</v>
      </c>
      <c r="J512" s="155">
        <f t="shared" si="15"/>
        <v>70.650000000000091</v>
      </c>
      <c r="K512" s="156">
        <v>2284.35</v>
      </c>
      <c r="L512" s="75"/>
    </row>
    <row r="513" spans="1:12" x14ac:dyDescent="0.25">
      <c r="A513" s="87">
        <v>503</v>
      </c>
      <c r="B513" s="137" t="s">
        <v>28</v>
      </c>
      <c r="C513" s="138" t="s">
        <v>1136</v>
      </c>
      <c r="D513" s="137" t="s">
        <v>28</v>
      </c>
      <c r="E513" s="139">
        <v>4391178</v>
      </c>
      <c r="F513" s="88" t="s">
        <v>1130</v>
      </c>
      <c r="G513" s="89" t="s">
        <v>188</v>
      </c>
      <c r="H513" s="140">
        <v>238</v>
      </c>
      <c r="I513" s="154">
        <f t="shared" si="14"/>
        <v>-3.0000000000000061E-2</v>
      </c>
      <c r="J513" s="155">
        <f t="shared" si="15"/>
        <v>7.1400000000000148</v>
      </c>
      <c r="K513" s="156">
        <v>230.85999999999999</v>
      </c>
      <c r="L513" s="75"/>
    </row>
    <row r="514" spans="1:12" x14ac:dyDescent="0.25">
      <c r="A514" s="87">
        <v>504</v>
      </c>
      <c r="B514" s="137" t="s">
        <v>28</v>
      </c>
      <c r="C514" s="138" t="s">
        <v>1137</v>
      </c>
      <c r="D514" s="137" t="s">
        <v>28</v>
      </c>
      <c r="E514" s="139">
        <v>4391524</v>
      </c>
      <c r="F514" s="88" t="s">
        <v>1138</v>
      </c>
      <c r="G514" s="89" t="s">
        <v>188</v>
      </c>
      <c r="H514" s="140">
        <v>319</v>
      </c>
      <c r="I514" s="154">
        <f t="shared" si="14"/>
        <v>-2.9999999999999978E-2</v>
      </c>
      <c r="J514" s="155">
        <f t="shared" si="15"/>
        <v>9.5699999999999932</v>
      </c>
      <c r="K514" s="156">
        <v>309.43</v>
      </c>
      <c r="L514" s="75"/>
    </row>
    <row r="515" spans="1:12" x14ac:dyDescent="0.25">
      <c r="A515" s="87">
        <v>505</v>
      </c>
      <c r="B515" s="137" t="s">
        <v>28</v>
      </c>
      <c r="C515" s="138" t="s">
        <v>1139</v>
      </c>
      <c r="D515" s="137" t="s">
        <v>28</v>
      </c>
      <c r="E515" s="139">
        <v>4391525</v>
      </c>
      <c r="F515" s="88" t="s">
        <v>1138</v>
      </c>
      <c r="G515" s="89" t="s">
        <v>188</v>
      </c>
      <c r="H515" s="140">
        <v>331</v>
      </c>
      <c r="I515" s="154">
        <f t="shared" si="14"/>
        <v>-3.000000000000002E-2</v>
      </c>
      <c r="J515" s="155">
        <f t="shared" si="15"/>
        <v>9.9300000000000068</v>
      </c>
      <c r="K515" s="156">
        <v>321.07</v>
      </c>
      <c r="L515" s="75"/>
    </row>
    <row r="516" spans="1:12" x14ac:dyDescent="0.25">
      <c r="A516" s="87">
        <v>506</v>
      </c>
      <c r="B516" s="137" t="s">
        <v>28</v>
      </c>
      <c r="C516" s="138" t="s">
        <v>1140</v>
      </c>
      <c r="D516" s="137" t="s">
        <v>28</v>
      </c>
      <c r="E516" s="139">
        <v>4391526</v>
      </c>
      <c r="F516" s="88" t="s">
        <v>1141</v>
      </c>
      <c r="G516" s="89" t="s">
        <v>188</v>
      </c>
      <c r="H516" s="140">
        <v>319</v>
      </c>
      <c r="I516" s="154">
        <f t="shared" si="14"/>
        <v>-2.9999999999999978E-2</v>
      </c>
      <c r="J516" s="155">
        <f t="shared" si="15"/>
        <v>9.5699999999999932</v>
      </c>
      <c r="K516" s="156">
        <v>309.43</v>
      </c>
      <c r="L516" s="75"/>
    </row>
    <row r="517" spans="1:12" x14ac:dyDescent="0.25">
      <c r="A517" s="87">
        <v>507</v>
      </c>
      <c r="B517" s="137" t="s">
        <v>28</v>
      </c>
      <c r="C517" s="138" t="s">
        <v>1142</v>
      </c>
      <c r="D517" s="137" t="s">
        <v>28</v>
      </c>
      <c r="E517" s="139">
        <v>4391527</v>
      </c>
      <c r="F517" s="88" t="s">
        <v>1141</v>
      </c>
      <c r="G517" s="89" t="s">
        <v>188</v>
      </c>
      <c r="H517" s="140">
        <v>321</v>
      </c>
      <c r="I517" s="154">
        <f t="shared" si="14"/>
        <v>-2.9999999999999985E-2</v>
      </c>
      <c r="J517" s="155">
        <f t="shared" si="15"/>
        <v>9.6299999999999955</v>
      </c>
      <c r="K517" s="156">
        <v>311.37</v>
      </c>
      <c r="L517" s="75"/>
    </row>
    <row r="518" spans="1:12" x14ac:dyDescent="0.25">
      <c r="A518" s="87">
        <v>508</v>
      </c>
      <c r="B518" s="137" t="s">
        <v>28</v>
      </c>
      <c r="C518" s="138" t="s">
        <v>1143</v>
      </c>
      <c r="D518" s="137" t="s">
        <v>28</v>
      </c>
      <c r="E518" s="139">
        <v>4391528</v>
      </c>
      <c r="F518" s="88" t="s">
        <v>1144</v>
      </c>
      <c r="G518" s="89" t="s">
        <v>188</v>
      </c>
      <c r="H518" s="140">
        <v>223</v>
      </c>
      <c r="I518" s="154">
        <f t="shared" si="14"/>
        <v>-2.9999999999999988E-2</v>
      </c>
      <c r="J518" s="155">
        <f t="shared" si="15"/>
        <v>6.6899999999999977</v>
      </c>
      <c r="K518" s="156">
        <v>216.31</v>
      </c>
      <c r="L518" s="75"/>
    </row>
    <row r="519" spans="1:12" x14ac:dyDescent="0.25">
      <c r="A519" s="87">
        <v>509</v>
      </c>
      <c r="B519" s="137" t="s">
        <v>28</v>
      </c>
      <c r="C519" s="138" t="s">
        <v>1145</v>
      </c>
      <c r="D519" s="137" t="s">
        <v>28</v>
      </c>
      <c r="E519" s="139">
        <v>4391529</v>
      </c>
      <c r="F519" s="88" t="s">
        <v>1144</v>
      </c>
      <c r="G519" s="89" t="s">
        <v>188</v>
      </c>
      <c r="H519" s="140">
        <v>224</v>
      </c>
      <c r="I519" s="154">
        <f t="shared" si="14"/>
        <v>-2.9999999999999995E-2</v>
      </c>
      <c r="J519" s="155">
        <f t="shared" si="15"/>
        <v>6.7199999999999989</v>
      </c>
      <c r="K519" s="156">
        <v>217.28</v>
      </c>
      <c r="L519" s="75"/>
    </row>
    <row r="520" spans="1:12" x14ac:dyDescent="0.25">
      <c r="A520" s="87">
        <v>510</v>
      </c>
      <c r="B520" s="137" t="s">
        <v>28</v>
      </c>
      <c r="C520" s="138" t="s">
        <v>1146</v>
      </c>
      <c r="D520" s="137" t="s">
        <v>28</v>
      </c>
      <c r="E520" s="139">
        <v>4391848</v>
      </c>
      <c r="F520" s="88" t="s">
        <v>1147</v>
      </c>
      <c r="G520" s="89" t="s">
        <v>188</v>
      </c>
      <c r="H520" s="140">
        <v>2200</v>
      </c>
      <c r="I520" s="154">
        <f t="shared" si="14"/>
        <v>-0.03</v>
      </c>
      <c r="J520" s="155">
        <f t="shared" si="15"/>
        <v>66</v>
      </c>
      <c r="K520" s="156">
        <v>2134</v>
      </c>
      <c r="L520" s="75"/>
    </row>
    <row r="521" spans="1:12" x14ac:dyDescent="0.25">
      <c r="A521" s="87">
        <v>511</v>
      </c>
      <c r="B521" s="137" t="s">
        <v>28</v>
      </c>
      <c r="C521" s="138" t="s">
        <v>1148</v>
      </c>
      <c r="D521" s="137" t="s">
        <v>28</v>
      </c>
      <c r="E521" s="139">
        <v>4392420</v>
      </c>
      <c r="F521" s="88" t="s">
        <v>1149</v>
      </c>
      <c r="G521" s="89" t="s">
        <v>188</v>
      </c>
      <c r="H521" s="140">
        <v>353</v>
      </c>
      <c r="I521" s="154">
        <f t="shared" si="14"/>
        <v>-3.0000000000000089E-2</v>
      </c>
      <c r="J521" s="155">
        <f t="shared" si="15"/>
        <v>10.590000000000032</v>
      </c>
      <c r="K521" s="156">
        <v>342.40999999999997</v>
      </c>
      <c r="L521" s="75"/>
    </row>
    <row r="522" spans="1:12" x14ac:dyDescent="0.25">
      <c r="A522" s="87">
        <v>512</v>
      </c>
      <c r="B522" s="137" t="s">
        <v>28</v>
      </c>
      <c r="C522" s="138" t="s">
        <v>1150</v>
      </c>
      <c r="D522" s="137" t="s">
        <v>28</v>
      </c>
      <c r="E522" s="139">
        <v>4392421</v>
      </c>
      <c r="F522" s="88" t="s">
        <v>1151</v>
      </c>
      <c r="G522" s="89" t="s">
        <v>188</v>
      </c>
      <c r="H522" s="140">
        <v>556</v>
      </c>
      <c r="I522" s="154">
        <f t="shared" si="14"/>
        <v>-3.0000000000000113E-2</v>
      </c>
      <c r="J522" s="155">
        <f t="shared" si="15"/>
        <v>16.680000000000064</v>
      </c>
      <c r="K522" s="156">
        <v>539.31999999999994</v>
      </c>
      <c r="L522" s="75"/>
    </row>
    <row r="523" spans="1:12" x14ac:dyDescent="0.25">
      <c r="A523" s="87">
        <v>513</v>
      </c>
      <c r="B523" s="137" t="s">
        <v>28</v>
      </c>
      <c r="C523" s="138" t="s">
        <v>1152</v>
      </c>
      <c r="D523" s="137" t="s">
        <v>28</v>
      </c>
      <c r="E523" s="139">
        <v>4392422</v>
      </c>
      <c r="F523" s="88" t="s">
        <v>1153</v>
      </c>
      <c r="G523" s="89" t="s">
        <v>188</v>
      </c>
      <c r="H523" s="140">
        <v>650</v>
      </c>
      <c r="I523" s="154">
        <f t="shared" si="14"/>
        <v>-0.03</v>
      </c>
      <c r="J523" s="155">
        <f t="shared" si="15"/>
        <v>19.5</v>
      </c>
      <c r="K523" s="156">
        <v>630.5</v>
      </c>
      <c r="L523" s="75"/>
    </row>
    <row r="524" spans="1:12" x14ac:dyDescent="0.25">
      <c r="A524" s="87">
        <v>514</v>
      </c>
      <c r="B524" s="137" t="s">
        <v>28</v>
      </c>
      <c r="C524" s="138" t="s">
        <v>1154</v>
      </c>
      <c r="D524" s="137" t="s">
        <v>28</v>
      </c>
      <c r="E524" s="139">
        <v>4392431</v>
      </c>
      <c r="F524" s="88" t="s">
        <v>1155</v>
      </c>
      <c r="G524" s="89" t="s">
        <v>188</v>
      </c>
      <c r="H524" s="140">
        <v>354</v>
      </c>
      <c r="I524" s="154">
        <f t="shared" ref="I524:I587" si="16">(K524-H524)/H524</f>
        <v>-3.0000000000000013E-2</v>
      </c>
      <c r="J524" s="155">
        <f t="shared" ref="J524:J587" si="17">H524-K524</f>
        <v>10.620000000000005</v>
      </c>
      <c r="K524" s="156">
        <v>343.38</v>
      </c>
      <c r="L524" s="75"/>
    </row>
    <row r="525" spans="1:12" x14ac:dyDescent="0.25">
      <c r="A525" s="87">
        <v>515</v>
      </c>
      <c r="B525" s="137" t="s">
        <v>28</v>
      </c>
      <c r="C525" s="138" t="s">
        <v>1156</v>
      </c>
      <c r="D525" s="137" t="s">
        <v>28</v>
      </c>
      <c r="E525" s="139">
        <v>4392653</v>
      </c>
      <c r="F525" s="88" t="s">
        <v>1157</v>
      </c>
      <c r="G525" s="89" t="s">
        <v>188</v>
      </c>
      <c r="H525" s="140">
        <v>239</v>
      </c>
      <c r="I525" s="154">
        <f t="shared" si="16"/>
        <v>-3.0000000000000068E-2</v>
      </c>
      <c r="J525" s="155">
        <f t="shared" si="17"/>
        <v>7.1700000000000159</v>
      </c>
      <c r="K525" s="156">
        <v>231.82999999999998</v>
      </c>
      <c r="L525" s="75"/>
    </row>
    <row r="526" spans="1:12" x14ac:dyDescent="0.25">
      <c r="A526" s="87">
        <v>516</v>
      </c>
      <c r="B526" s="137" t="s">
        <v>28</v>
      </c>
      <c r="C526" s="138" t="s">
        <v>1158</v>
      </c>
      <c r="D526" s="137" t="s">
        <v>28</v>
      </c>
      <c r="E526" s="139">
        <v>4392656</v>
      </c>
      <c r="F526" s="88" t="s">
        <v>1159</v>
      </c>
      <c r="G526" s="89" t="s">
        <v>188</v>
      </c>
      <c r="H526" s="140">
        <v>8340</v>
      </c>
      <c r="I526" s="154">
        <f t="shared" si="16"/>
        <v>-2.9999999999999978E-2</v>
      </c>
      <c r="J526" s="155">
        <f t="shared" si="17"/>
        <v>250.19999999999982</v>
      </c>
      <c r="K526" s="156">
        <v>8089.8</v>
      </c>
      <c r="L526" s="75"/>
    </row>
    <row r="527" spans="1:12" x14ac:dyDescent="0.25">
      <c r="A527" s="87">
        <v>517</v>
      </c>
      <c r="B527" s="137" t="s">
        <v>28</v>
      </c>
      <c r="C527" s="138" t="s">
        <v>1160</v>
      </c>
      <c r="D527" s="137" t="s">
        <v>28</v>
      </c>
      <c r="E527" s="139">
        <v>4392904</v>
      </c>
      <c r="F527" s="88" t="s">
        <v>1161</v>
      </c>
      <c r="G527" s="89" t="s">
        <v>188</v>
      </c>
      <c r="H527" s="140">
        <v>218</v>
      </c>
      <c r="I527" s="154">
        <f t="shared" si="16"/>
        <v>-2.9999999999999964E-2</v>
      </c>
      <c r="J527" s="155">
        <f t="shared" si="17"/>
        <v>6.539999999999992</v>
      </c>
      <c r="K527" s="156">
        <v>211.46</v>
      </c>
      <c r="L527" s="75"/>
    </row>
    <row r="528" spans="1:12" x14ac:dyDescent="0.25">
      <c r="A528" s="87">
        <v>518</v>
      </c>
      <c r="B528" s="137" t="s">
        <v>28</v>
      </c>
      <c r="C528" s="138" t="s">
        <v>1162</v>
      </c>
      <c r="D528" s="137" t="s">
        <v>28</v>
      </c>
      <c r="E528" s="139">
        <v>4392938</v>
      </c>
      <c r="F528" s="88" t="s">
        <v>1157</v>
      </c>
      <c r="G528" s="89" t="s">
        <v>188</v>
      </c>
      <c r="H528" s="140">
        <v>898</v>
      </c>
      <c r="I528" s="154">
        <f t="shared" si="16"/>
        <v>-3.0000000000000061E-2</v>
      </c>
      <c r="J528" s="155">
        <f t="shared" si="17"/>
        <v>26.940000000000055</v>
      </c>
      <c r="K528" s="156">
        <v>871.06</v>
      </c>
      <c r="L528" s="75"/>
    </row>
    <row r="529" spans="1:12" x14ac:dyDescent="0.25">
      <c r="A529" s="87">
        <v>519</v>
      </c>
      <c r="B529" s="137" t="s">
        <v>28</v>
      </c>
      <c r="C529" s="138" t="s">
        <v>1163</v>
      </c>
      <c r="D529" s="137" t="s">
        <v>28</v>
      </c>
      <c r="E529" s="139">
        <v>4393710</v>
      </c>
      <c r="F529" s="88" t="s">
        <v>3099</v>
      </c>
      <c r="G529" s="89" t="s">
        <v>188</v>
      </c>
      <c r="H529" s="140">
        <v>732</v>
      </c>
      <c r="I529" s="154">
        <f t="shared" si="16"/>
        <v>-3.0000000000000051E-2</v>
      </c>
      <c r="J529" s="155">
        <f t="shared" si="17"/>
        <v>21.960000000000036</v>
      </c>
      <c r="K529" s="156">
        <v>710.04</v>
      </c>
      <c r="L529" s="75"/>
    </row>
    <row r="530" spans="1:12" x14ac:dyDescent="0.25">
      <c r="A530" s="87">
        <v>520</v>
      </c>
      <c r="B530" s="137" t="s">
        <v>28</v>
      </c>
      <c r="C530" s="138" t="s">
        <v>1164</v>
      </c>
      <c r="D530" s="137" t="s">
        <v>28</v>
      </c>
      <c r="E530" s="139">
        <v>4393715</v>
      </c>
      <c r="F530" s="88" t="s">
        <v>1165</v>
      </c>
      <c r="G530" s="89" t="s">
        <v>188</v>
      </c>
      <c r="H530" s="140">
        <v>292</v>
      </c>
      <c r="I530" s="154">
        <f t="shared" si="16"/>
        <v>-2.9999999999999968E-2</v>
      </c>
      <c r="J530" s="155">
        <f t="shared" si="17"/>
        <v>8.7599999999999909</v>
      </c>
      <c r="K530" s="156">
        <v>283.24</v>
      </c>
      <c r="L530" s="75"/>
    </row>
    <row r="531" spans="1:12" x14ac:dyDescent="0.25">
      <c r="A531" s="87">
        <v>521</v>
      </c>
      <c r="B531" s="137" t="s">
        <v>28</v>
      </c>
      <c r="C531" s="138" t="s">
        <v>1166</v>
      </c>
      <c r="D531" s="137" t="s">
        <v>28</v>
      </c>
      <c r="E531" s="139">
        <v>4393718</v>
      </c>
      <c r="F531" s="88" t="s">
        <v>1167</v>
      </c>
      <c r="G531" s="89" t="s">
        <v>188</v>
      </c>
      <c r="H531" s="140">
        <v>43.68</v>
      </c>
      <c r="I531" s="154">
        <f t="shared" si="16"/>
        <v>-3.000000000000003E-2</v>
      </c>
      <c r="J531" s="155">
        <f t="shared" si="17"/>
        <v>1.3104000000000013</v>
      </c>
      <c r="K531" s="156">
        <v>42.369599999999998</v>
      </c>
      <c r="L531" s="75"/>
    </row>
    <row r="532" spans="1:12" x14ac:dyDescent="0.25">
      <c r="A532" s="87">
        <v>522</v>
      </c>
      <c r="B532" s="137" t="s">
        <v>28</v>
      </c>
      <c r="C532" s="138" t="s">
        <v>1168</v>
      </c>
      <c r="D532" s="137" t="s">
        <v>28</v>
      </c>
      <c r="E532" s="139">
        <v>4393927</v>
      </c>
      <c r="F532" s="88" t="s">
        <v>1169</v>
      </c>
      <c r="G532" s="89" t="s">
        <v>188</v>
      </c>
      <c r="H532" s="140">
        <v>172</v>
      </c>
      <c r="I532" s="154">
        <f t="shared" si="16"/>
        <v>-2.9999999999999982E-2</v>
      </c>
      <c r="J532" s="155">
        <f t="shared" si="17"/>
        <v>5.1599999999999966</v>
      </c>
      <c r="K532" s="156">
        <v>166.84</v>
      </c>
      <c r="L532" s="75"/>
    </row>
    <row r="533" spans="1:12" x14ac:dyDescent="0.25">
      <c r="A533" s="87">
        <v>523</v>
      </c>
      <c r="B533" s="137" t="s">
        <v>28</v>
      </c>
      <c r="C533" s="138" t="s">
        <v>1170</v>
      </c>
      <c r="D533" s="137" t="s">
        <v>28</v>
      </c>
      <c r="E533" s="139">
        <v>4396787</v>
      </c>
      <c r="F533" s="88" t="s">
        <v>1171</v>
      </c>
      <c r="G533" s="89" t="s">
        <v>188</v>
      </c>
      <c r="H533" s="140">
        <v>844</v>
      </c>
      <c r="I533" s="154">
        <f t="shared" si="16"/>
        <v>-3.0000000000000058E-2</v>
      </c>
      <c r="J533" s="155">
        <f t="shared" si="17"/>
        <v>25.32000000000005</v>
      </c>
      <c r="K533" s="156">
        <v>818.68</v>
      </c>
      <c r="L533" s="75"/>
    </row>
    <row r="534" spans="1:12" x14ac:dyDescent="0.25">
      <c r="A534" s="87">
        <v>524</v>
      </c>
      <c r="B534" s="137" t="s">
        <v>28</v>
      </c>
      <c r="C534" s="138" t="s">
        <v>1172</v>
      </c>
      <c r="D534" s="137" t="s">
        <v>28</v>
      </c>
      <c r="E534" s="139">
        <v>4396838</v>
      </c>
      <c r="F534" s="88" t="s">
        <v>1173</v>
      </c>
      <c r="G534" s="89" t="s">
        <v>188</v>
      </c>
      <c r="H534" s="140">
        <v>584</v>
      </c>
      <c r="I534" s="154">
        <f t="shared" si="16"/>
        <v>-2.9999999999999968E-2</v>
      </c>
      <c r="J534" s="155">
        <f t="shared" si="17"/>
        <v>17.519999999999982</v>
      </c>
      <c r="K534" s="156">
        <v>566.48</v>
      </c>
      <c r="L534" s="75"/>
    </row>
    <row r="535" spans="1:12" x14ac:dyDescent="0.25">
      <c r="A535" s="87">
        <v>525</v>
      </c>
      <c r="B535" s="137" t="s">
        <v>28</v>
      </c>
      <c r="C535" s="138" t="s">
        <v>1174</v>
      </c>
      <c r="D535" s="137" t="s">
        <v>28</v>
      </c>
      <c r="E535" s="139">
        <v>4397722</v>
      </c>
      <c r="F535" s="88" t="s">
        <v>3100</v>
      </c>
      <c r="G535" s="89" t="s">
        <v>188</v>
      </c>
      <c r="H535" s="140">
        <v>9300</v>
      </c>
      <c r="I535" s="154">
        <f t="shared" si="16"/>
        <v>-0.05</v>
      </c>
      <c r="J535" s="155">
        <f t="shared" si="17"/>
        <v>465</v>
      </c>
      <c r="K535" s="156">
        <f>H535*0.95</f>
        <v>8835</v>
      </c>
      <c r="L535" s="75"/>
    </row>
    <row r="536" spans="1:12" x14ac:dyDescent="0.25">
      <c r="A536" s="87">
        <v>526</v>
      </c>
      <c r="B536" s="137" t="s">
        <v>28</v>
      </c>
      <c r="C536" s="138" t="s">
        <v>1175</v>
      </c>
      <c r="D536" s="137" t="s">
        <v>28</v>
      </c>
      <c r="E536" s="139">
        <v>4398021</v>
      </c>
      <c r="F536" s="88" t="s">
        <v>1176</v>
      </c>
      <c r="G536" s="89" t="s">
        <v>188</v>
      </c>
      <c r="H536" s="140">
        <v>1054</v>
      </c>
      <c r="I536" s="154">
        <f t="shared" si="16"/>
        <v>-3.0000000000000006E-2</v>
      </c>
      <c r="J536" s="155">
        <f t="shared" si="17"/>
        <v>31.620000000000005</v>
      </c>
      <c r="K536" s="156">
        <v>1022.38</v>
      </c>
      <c r="L536" s="75"/>
    </row>
    <row r="537" spans="1:12" x14ac:dyDescent="0.25">
      <c r="A537" s="87">
        <v>527</v>
      </c>
      <c r="B537" s="137" t="s">
        <v>28</v>
      </c>
      <c r="C537" s="138" t="s">
        <v>1177</v>
      </c>
      <c r="D537" s="137" t="s">
        <v>28</v>
      </c>
      <c r="E537" s="139">
        <v>4398044</v>
      </c>
      <c r="F537" s="88" t="s">
        <v>1178</v>
      </c>
      <c r="G537" s="89" t="s">
        <v>188</v>
      </c>
      <c r="H537" s="140">
        <v>1822</v>
      </c>
      <c r="I537" s="154">
        <f t="shared" si="16"/>
        <v>-3.0000000000000044E-2</v>
      </c>
      <c r="J537" s="155">
        <f t="shared" si="17"/>
        <v>54.660000000000082</v>
      </c>
      <c r="K537" s="156">
        <v>1767.34</v>
      </c>
      <c r="L537" s="75"/>
    </row>
    <row r="538" spans="1:12" x14ac:dyDescent="0.25">
      <c r="A538" s="87">
        <v>528</v>
      </c>
      <c r="B538" s="137" t="s">
        <v>28</v>
      </c>
      <c r="C538" s="138" t="s">
        <v>1179</v>
      </c>
      <c r="D538" s="137" t="s">
        <v>28</v>
      </c>
      <c r="E538" s="139">
        <v>4398220</v>
      </c>
      <c r="F538" s="88" t="s">
        <v>1180</v>
      </c>
      <c r="G538" s="89" t="s">
        <v>188</v>
      </c>
      <c r="H538" s="140">
        <v>17690</v>
      </c>
      <c r="I538" s="154">
        <f t="shared" si="16"/>
        <v>-3.0000000000000041E-2</v>
      </c>
      <c r="J538" s="155">
        <f t="shared" si="17"/>
        <v>530.70000000000073</v>
      </c>
      <c r="K538" s="156">
        <v>17159.3</v>
      </c>
      <c r="L538" s="75"/>
    </row>
    <row r="539" spans="1:12" x14ac:dyDescent="0.25">
      <c r="A539" s="87">
        <v>529</v>
      </c>
      <c r="B539" s="137" t="s">
        <v>28</v>
      </c>
      <c r="C539" s="138" t="s">
        <v>1181</v>
      </c>
      <c r="D539" s="137" t="s">
        <v>28</v>
      </c>
      <c r="E539" s="139">
        <v>4398813</v>
      </c>
      <c r="F539" s="88" t="s">
        <v>1182</v>
      </c>
      <c r="G539" s="89" t="s">
        <v>188</v>
      </c>
      <c r="H539" s="140">
        <v>157</v>
      </c>
      <c r="I539" s="154">
        <f t="shared" si="16"/>
        <v>-3.0000000000000051E-2</v>
      </c>
      <c r="J539" s="155">
        <f t="shared" si="17"/>
        <v>4.710000000000008</v>
      </c>
      <c r="K539" s="156">
        <v>152.29</v>
      </c>
      <c r="L539" s="75"/>
    </row>
    <row r="540" spans="1:12" x14ac:dyDescent="0.25">
      <c r="A540" s="87">
        <v>530</v>
      </c>
      <c r="B540" s="137" t="s">
        <v>28</v>
      </c>
      <c r="C540" s="138" t="s">
        <v>1183</v>
      </c>
      <c r="D540" s="137" t="s">
        <v>28</v>
      </c>
      <c r="E540" s="139">
        <v>4398818</v>
      </c>
      <c r="F540" s="88" t="s">
        <v>1184</v>
      </c>
      <c r="G540" s="89" t="s">
        <v>188</v>
      </c>
      <c r="H540" s="140">
        <v>184</v>
      </c>
      <c r="I540" s="154">
        <f t="shared" si="16"/>
        <v>-3.0000000000000054E-2</v>
      </c>
      <c r="J540" s="155">
        <f t="shared" si="17"/>
        <v>5.5200000000000102</v>
      </c>
      <c r="K540" s="156">
        <v>178.48</v>
      </c>
      <c r="L540" s="75"/>
    </row>
    <row r="541" spans="1:12" x14ac:dyDescent="0.25">
      <c r="A541" s="87">
        <v>531</v>
      </c>
      <c r="B541" s="137" t="s">
        <v>28</v>
      </c>
      <c r="C541" s="138" t="s">
        <v>1185</v>
      </c>
      <c r="D541" s="137" t="s">
        <v>28</v>
      </c>
      <c r="E541" s="139">
        <v>4398823</v>
      </c>
      <c r="F541" s="88" t="s">
        <v>1182</v>
      </c>
      <c r="G541" s="89" t="s">
        <v>188</v>
      </c>
      <c r="H541" s="140">
        <v>386</v>
      </c>
      <c r="I541" s="154">
        <f t="shared" si="16"/>
        <v>-2.9999999999999957E-2</v>
      </c>
      <c r="J541" s="155">
        <f t="shared" si="17"/>
        <v>11.579999999999984</v>
      </c>
      <c r="K541" s="156">
        <v>374.42</v>
      </c>
      <c r="L541" s="75"/>
    </row>
    <row r="542" spans="1:12" x14ac:dyDescent="0.25">
      <c r="A542" s="87">
        <v>532</v>
      </c>
      <c r="B542" s="137" t="s">
        <v>28</v>
      </c>
      <c r="C542" s="138" t="s">
        <v>1186</v>
      </c>
      <c r="D542" s="137" t="s">
        <v>28</v>
      </c>
      <c r="E542" s="139">
        <v>4398828</v>
      </c>
      <c r="F542" s="88" t="s">
        <v>1184</v>
      </c>
      <c r="G542" s="89" t="s">
        <v>188</v>
      </c>
      <c r="H542" s="140">
        <v>704</v>
      </c>
      <c r="I542" s="154">
        <f t="shared" si="16"/>
        <v>-3.0000000000000006E-2</v>
      </c>
      <c r="J542" s="155">
        <f t="shared" si="17"/>
        <v>21.120000000000005</v>
      </c>
      <c r="K542" s="156">
        <v>682.88</v>
      </c>
      <c r="L542" s="75"/>
    </row>
    <row r="543" spans="1:12" x14ac:dyDescent="0.25">
      <c r="A543" s="87">
        <v>533</v>
      </c>
      <c r="B543" s="137" t="s">
        <v>28</v>
      </c>
      <c r="C543" s="138" t="s">
        <v>1187</v>
      </c>
      <c r="D543" s="137" t="s">
        <v>28</v>
      </c>
      <c r="E543" s="139">
        <v>4398833</v>
      </c>
      <c r="F543" s="88" t="s">
        <v>1182</v>
      </c>
      <c r="G543" s="89" t="s">
        <v>188</v>
      </c>
      <c r="H543" s="140">
        <v>1348</v>
      </c>
      <c r="I543" s="154">
        <f t="shared" si="16"/>
        <v>-3.0000000000000041E-2</v>
      </c>
      <c r="J543" s="155">
        <f t="shared" si="17"/>
        <v>40.440000000000055</v>
      </c>
      <c r="K543" s="156">
        <v>1307.56</v>
      </c>
      <c r="L543" s="75"/>
    </row>
    <row r="544" spans="1:12" x14ac:dyDescent="0.25">
      <c r="A544" s="87">
        <v>534</v>
      </c>
      <c r="B544" s="137" t="s">
        <v>28</v>
      </c>
      <c r="C544" s="138" t="s">
        <v>1188</v>
      </c>
      <c r="D544" s="137" t="s">
        <v>28</v>
      </c>
      <c r="E544" s="139">
        <v>4398848</v>
      </c>
      <c r="F544" s="88" t="s">
        <v>1189</v>
      </c>
      <c r="G544" s="89" t="s">
        <v>188</v>
      </c>
      <c r="H544" s="140">
        <v>103</v>
      </c>
      <c r="I544" s="154">
        <f t="shared" si="16"/>
        <v>-3.0000000000000034E-2</v>
      </c>
      <c r="J544" s="155">
        <f t="shared" si="17"/>
        <v>3.0900000000000034</v>
      </c>
      <c r="K544" s="156">
        <v>99.91</v>
      </c>
      <c r="L544" s="75"/>
    </row>
    <row r="545" spans="1:12" x14ac:dyDescent="0.25">
      <c r="A545" s="87">
        <v>535</v>
      </c>
      <c r="B545" s="137" t="s">
        <v>28</v>
      </c>
      <c r="C545" s="138" t="s">
        <v>1190</v>
      </c>
      <c r="D545" s="137" t="s">
        <v>28</v>
      </c>
      <c r="E545" s="139">
        <v>4398876</v>
      </c>
      <c r="F545" s="88" t="s">
        <v>1191</v>
      </c>
      <c r="G545" s="89" t="s">
        <v>188</v>
      </c>
      <c r="H545" s="140">
        <v>167</v>
      </c>
      <c r="I545" s="154">
        <f t="shared" si="16"/>
        <v>-2.9999999999999947E-2</v>
      </c>
      <c r="J545" s="155">
        <f t="shared" si="17"/>
        <v>5.0099999999999909</v>
      </c>
      <c r="K545" s="156">
        <v>161.99</v>
      </c>
      <c r="L545" s="75"/>
    </row>
    <row r="546" spans="1:12" x14ac:dyDescent="0.25">
      <c r="A546" s="87">
        <v>536</v>
      </c>
      <c r="B546" s="137" t="s">
        <v>28</v>
      </c>
      <c r="C546" s="138" t="s">
        <v>1192</v>
      </c>
      <c r="D546" s="137" t="s">
        <v>28</v>
      </c>
      <c r="E546" s="139">
        <v>4398881</v>
      </c>
      <c r="F546" s="88" t="s">
        <v>1191</v>
      </c>
      <c r="G546" s="89" t="s">
        <v>188</v>
      </c>
      <c r="H546" s="140">
        <v>422</v>
      </c>
      <c r="I546" s="154">
        <f t="shared" si="16"/>
        <v>-3.0000000000000058E-2</v>
      </c>
      <c r="J546" s="155">
        <f t="shared" si="17"/>
        <v>12.660000000000025</v>
      </c>
      <c r="K546" s="156">
        <v>409.34</v>
      </c>
      <c r="L546" s="75"/>
    </row>
    <row r="547" spans="1:12" x14ac:dyDescent="0.25">
      <c r="A547" s="87">
        <v>537</v>
      </c>
      <c r="B547" s="137" t="s">
        <v>28</v>
      </c>
      <c r="C547" s="138" t="s">
        <v>1193</v>
      </c>
      <c r="D547" s="137" t="s">
        <v>28</v>
      </c>
      <c r="E547" s="139">
        <v>4398886</v>
      </c>
      <c r="F547" s="88" t="s">
        <v>1191</v>
      </c>
      <c r="G547" s="89" t="s">
        <v>188</v>
      </c>
      <c r="H547" s="140">
        <v>2600</v>
      </c>
      <c r="I547" s="154">
        <f t="shared" si="16"/>
        <v>-0.03</v>
      </c>
      <c r="J547" s="155">
        <f t="shared" si="17"/>
        <v>78</v>
      </c>
      <c r="K547" s="156">
        <v>2522</v>
      </c>
      <c r="L547" s="75"/>
    </row>
    <row r="548" spans="1:12" x14ac:dyDescent="0.25">
      <c r="A548" s="87">
        <v>538</v>
      </c>
      <c r="B548" s="137" t="s">
        <v>28</v>
      </c>
      <c r="C548" s="138" t="s">
        <v>1194</v>
      </c>
      <c r="D548" s="137" t="s">
        <v>28</v>
      </c>
      <c r="E548" s="139">
        <v>4398892</v>
      </c>
      <c r="F548" s="88" t="s">
        <v>1182</v>
      </c>
      <c r="G548" s="89" t="s">
        <v>188</v>
      </c>
      <c r="H548" s="140">
        <v>1880</v>
      </c>
      <c r="I548" s="154">
        <f t="shared" si="16"/>
        <v>-3.0000000000000047E-2</v>
      </c>
      <c r="J548" s="155">
        <f t="shared" si="17"/>
        <v>56.400000000000091</v>
      </c>
      <c r="K548" s="156">
        <v>1823.6</v>
      </c>
      <c r="L548" s="75"/>
    </row>
    <row r="549" spans="1:12" x14ac:dyDescent="0.25">
      <c r="A549" s="87">
        <v>539</v>
      </c>
      <c r="B549" s="137" t="s">
        <v>28</v>
      </c>
      <c r="C549" s="138" t="s">
        <v>1195</v>
      </c>
      <c r="D549" s="137" t="s">
        <v>28</v>
      </c>
      <c r="E549" s="139">
        <v>4398894</v>
      </c>
      <c r="F549" s="88" t="s">
        <v>1182</v>
      </c>
      <c r="G549" s="89" t="s">
        <v>188</v>
      </c>
      <c r="H549" s="140">
        <v>3500</v>
      </c>
      <c r="I549" s="154">
        <f t="shared" si="16"/>
        <v>-0.03</v>
      </c>
      <c r="J549" s="155">
        <f t="shared" si="17"/>
        <v>105</v>
      </c>
      <c r="K549" s="156">
        <v>3395</v>
      </c>
      <c r="L549" s="75"/>
    </row>
    <row r="550" spans="1:12" x14ac:dyDescent="0.25">
      <c r="A550" s="87">
        <v>540</v>
      </c>
      <c r="B550" s="137" t="s">
        <v>28</v>
      </c>
      <c r="C550" s="138" t="s">
        <v>1196</v>
      </c>
      <c r="D550" s="137" t="s">
        <v>28</v>
      </c>
      <c r="E550" s="139">
        <v>4398895</v>
      </c>
      <c r="F550" s="88" t="s">
        <v>1197</v>
      </c>
      <c r="G550" s="89" t="s">
        <v>188</v>
      </c>
      <c r="H550" s="140">
        <v>2730</v>
      </c>
      <c r="I550" s="154">
        <f t="shared" si="16"/>
        <v>-3.0000000000000034E-2</v>
      </c>
      <c r="J550" s="155">
        <f t="shared" si="17"/>
        <v>81.900000000000091</v>
      </c>
      <c r="K550" s="156">
        <v>2648.1</v>
      </c>
      <c r="L550" s="75"/>
    </row>
    <row r="551" spans="1:12" x14ac:dyDescent="0.25">
      <c r="A551" s="87">
        <v>541</v>
      </c>
      <c r="B551" s="137" t="s">
        <v>28</v>
      </c>
      <c r="C551" s="138" t="s">
        <v>1198</v>
      </c>
      <c r="D551" s="137" t="s">
        <v>28</v>
      </c>
      <c r="E551" s="139">
        <v>4398896</v>
      </c>
      <c r="F551" s="88" t="s">
        <v>1182</v>
      </c>
      <c r="G551" s="89" t="s">
        <v>188</v>
      </c>
      <c r="H551" s="140">
        <v>5430</v>
      </c>
      <c r="I551" s="154">
        <f t="shared" si="16"/>
        <v>-3.00000000000001E-2</v>
      </c>
      <c r="J551" s="155">
        <f t="shared" si="17"/>
        <v>162.90000000000055</v>
      </c>
      <c r="K551" s="156">
        <v>5267.0999999999995</v>
      </c>
      <c r="L551" s="75"/>
    </row>
    <row r="552" spans="1:12" x14ac:dyDescent="0.25">
      <c r="A552" s="87">
        <v>542</v>
      </c>
      <c r="B552" s="137" t="s">
        <v>28</v>
      </c>
      <c r="C552" s="138" t="s">
        <v>1199</v>
      </c>
      <c r="D552" s="137" t="s">
        <v>28</v>
      </c>
      <c r="E552" s="139">
        <v>4398897</v>
      </c>
      <c r="F552" s="88" t="s">
        <v>1197</v>
      </c>
      <c r="G552" s="89" t="s">
        <v>188</v>
      </c>
      <c r="H552" s="140">
        <v>9640</v>
      </c>
      <c r="I552" s="154">
        <f t="shared" si="16"/>
        <v>-3.0000000000000075E-2</v>
      </c>
      <c r="J552" s="155">
        <f t="shared" si="17"/>
        <v>289.20000000000073</v>
      </c>
      <c r="K552" s="156">
        <v>9350.7999999999993</v>
      </c>
      <c r="L552" s="75"/>
    </row>
    <row r="553" spans="1:12" x14ac:dyDescent="0.25">
      <c r="A553" s="87">
        <v>543</v>
      </c>
      <c r="B553" s="137" t="s">
        <v>28</v>
      </c>
      <c r="C553" s="138" t="s">
        <v>1200</v>
      </c>
      <c r="D553" s="137" t="s">
        <v>28</v>
      </c>
      <c r="E553" s="139">
        <v>4398898</v>
      </c>
      <c r="F553" s="88" t="s">
        <v>1201</v>
      </c>
      <c r="G553" s="89" t="s">
        <v>188</v>
      </c>
      <c r="H553" s="140">
        <v>20840</v>
      </c>
      <c r="I553" s="154">
        <f t="shared" si="16"/>
        <v>-3.0000000000000034E-2</v>
      </c>
      <c r="J553" s="155">
        <f t="shared" si="17"/>
        <v>625.20000000000073</v>
      </c>
      <c r="K553" s="156">
        <v>20214.8</v>
      </c>
      <c r="L553" s="75"/>
    </row>
    <row r="554" spans="1:12" x14ac:dyDescent="0.25">
      <c r="A554" s="87">
        <v>544</v>
      </c>
      <c r="B554" s="137" t="s">
        <v>28</v>
      </c>
      <c r="C554" s="138" t="s">
        <v>1202</v>
      </c>
      <c r="D554" s="137" t="s">
        <v>28</v>
      </c>
      <c r="E554" s="139">
        <v>4398901</v>
      </c>
      <c r="F554" s="88" t="s">
        <v>1191</v>
      </c>
      <c r="G554" s="89" t="s">
        <v>188</v>
      </c>
      <c r="H554" s="140">
        <v>2665</v>
      </c>
      <c r="I554" s="154">
        <f t="shared" si="16"/>
        <v>-3.0000000000000103E-2</v>
      </c>
      <c r="J554" s="155">
        <f t="shared" si="17"/>
        <v>79.950000000000273</v>
      </c>
      <c r="K554" s="156">
        <v>2585.0499999999997</v>
      </c>
      <c r="L554" s="75"/>
    </row>
    <row r="555" spans="1:12" x14ac:dyDescent="0.25">
      <c r="A555" s="87">
        <v>545</v>
      </c>
      <c r="B555" s="137" t="s">
        <v>28</v>
      </c>
      <c r="C555" s="138" t="s">
        <v>1203</v>
      </c>
      <c r="D555" s="137" t="s">
        <v>28</v>
      </c>
      <c r="E555" s="139">
        <v>4399002</v>
      </c>
      <c r="F555" s="88" t="s">
        <v>1204</v>
      </c>
      <c r="G555" s="89" t="s">
        <v>188</v>
      </c>
      <c r="H555" s="140">
        <v>758</v>
      </c>
      <c r="I555" s="154">
        <f t="shared" si="16"/>
        <v>-3.0000000000000013E-2</v>
      </c>
      <c r="J555" s="155">
        <f t="shared" si="17"/>
        <v>22.740000000000009</v>
      </c>
      <c r="K555" s="156">
        <v>735.26</v>
      </c>
      <c r="L555" s="75"/>
    </row>
    <row r="556" spans="1:12" x14ac:dyDescent="0.25">
      <c r="A556" s="87">
        <v>546</v>
      </c>
      <c r="B556" s="137" t="s">
        <v>28</v>
      </c>
      <c r="C556" s="138" t="s">
        <v>1205</v>
      </c>
      <c r="D556" s="137" t="s">
        <v>28</v>
      </c>
      <c r="E556" s="139">
        <v>4399003</v>
      </c>
      <c r="F556" s="88" t="s">
        <v>1206</v>
      </c>
      <c r="G556" s="89" t="s">
        <v>188</v>
      </c>
      <c r="H556" s="140">
        <v>1996</v>
      </c>
      <c r="I556" s="154">
        <f t="shared" si="16"/>
        <v>-3.0000000000000054E-2</v>
      </c>
      <c r="J556" s="155">
        <f t="shared" si="17"/>
        <v>59.880000000000109</v>
      </c>
      <c r="K556" s="156">
        <v>1936.12</v>
      </c>
      <c r="L556" s="75"/>
    </row>
    <row r="557" spans="1:12" x14ac:dyDescent="0.25">
      <c r="A557" s="87">
        <v>547</v>
      </c>
      <c r="B557" s="137" t="s">
        <v>28</v>
      </c>
      <c r="C557" s="138" t="s">
        <v>1207</v>
      </c>
      <c r="D557" s="137" t="s">
        <v>28</v>
      </c>
      <c r="E557" s="139">
        <v>4400292</v>
      </c>
      <c r="F557" s="88" t="s">
        <v>1208</v>
      </c>
      <c r="G557" s="89" t="s">
        <v>188</v>
      </c>
      <c r="H557" s="140">
        <v>776</v>
      </c>
      <c r="I557" s="154">
        <f t="shared" si="16"/>
        <v>-2.9999999999999964E-2</v>
      </c>
      <c r="J557" s="155">
        <f t="shared" si="17"/>
        <v>23.279999999999973</v>
      </c>
      <c r="K557" s="156">
        <v>752.72</v>
      </c>
      <c r="L557" s="75"/>
    </row>
    <row r="558" spans="1:12" x14ac:dyDescent="0.25">
      <c r="A558" s="87">
        <v>548</v>
      </c>
      <c r="B558" s="137" t="s">
        <v>28</v>
      </c>
      <c r="C558" s="138" t="s">
        <v>1209</v>
      </c>
      <c r="D558" s="137" t="s">
        <v>28</v>
      </c>
      <c r="E558" s="139">
        <v>4400293</v>
      </c>
      <c r="F558" s="88" t="s">
        <v>1210</v>
      </c>
      <c r="G558" s="89" t="s">
        <v>188</v>
      </c>
      <c r="H558" s="140">
        <v>1432</v>
      </c>
      <c r="I558" s="154">
        <f t="shared" si="16"/>
        <v>-3.0000000000000027E-2</v>
      </c>
      <c r="J558" s="155">
        <f t="shared" si="17"/>
        <v>42.960000000000036</v>
      </c>
      <c r="K558" s="156">
        <v>1389.04</v>
      </c>
      <c r="L558" s="75"/>
    </row>
    <row r="559" spans="1:12" x14ac:dyDescent="0.25">
      <c r="A559" s="87">
        <v>549</v>
      </c>
      <c r="B559" s="137" t="s">
        <v>28</v>
      </c>
      <c r="C559" s="138" t="s">
        <v>1211</v>
      </c>
      <c r="D559" s="137" t="s">
        <v>28</v>
      </c>
      <c r="E559" s="139">
        <v>4400294</v>
      </c>
      <c r="F559" s="88" t="s">
        <v>1212</v>
      </c>
      <c r="G559" s="89" t="s">
        <v>188</v>
      </c>
      <c r="H559" s="140">
        <v>385</v>
      </c>
      <c r="I559" s="154">
        <f t="shared" si="16"/>
        <v>-3.000000000000003E-2</v>
      </c>
      <c r="J559" s="155">
        <f t="shared" si="17"/>
        <v>11.550000000000011</v>
      </c>
      <c r="K559" s="156">
        <v>373.45</v>
      </c>
      <c r="L559" s="75"/>
    </row>
    <row r="560" spans="1:12" x14ac:dyDescent="0.25">
      <c r="A560" s="87">
        <v>550</v>
      </c>
      <c r="B560" s="137" t="s">
        <v>28</v>
      </c>
      <c r="C560" s="138" t="s">
        <v>1213</v>
      </c>
      <c r="D560" s="137" t="s">
        <v>28</v>
      </c>
      <c r="E560" s="139">
        <v>4400295</v>
      </c>
      <c r="F560" s="88" t="s">
        <v>1214</v>
      </c>
      <c r="G560" s="89" t="s">
        <v>188</v>
      </c>
      <c r="H560" s="140">
        <v>776</v>
      </c>
      <c r="I560" s="154">
        <f t="shared" si="16"/>
        <v>-2.9999999999999964E-2</v>
      </c>
      <c r="J560" s="155">
        <f t="shared" si="17"/>
        <v>23.279999999999973</v>
      </c>
      <c r="K560" s="156">
        <v>752.72</v>
      </c>
      <c r="L560" s="75"/>
    </row>
    <row r="561" spans="1:12" x14ac:dyDescent="0.25">
      <c r="A561" s="87">
        <v>551</v>
      </c>
      <c r="B561" s="137" t="s">
        <v>28</v>
      </c>
      <c r="C561" s="138" t="s">
        <v>1215</v>
      </c>
      <c r="D561" s="137" t="s">
        <v>28</v>
      </c>
      <c r="E561" s="139">
        <v>4400296</v>
      </c>
      <c r="F561" s="88" t="s">
        <v>1216</v>
      </c>
      <c r="G561" s="89" t="s">
        <v>188</v>
      </c>
      <c r="H561" s="140">
        <v>1432</v>
      </c>
      <c r="I561" s="154">
        <f t="shared" si="16"/>
        <v>-3.0000000000000027E-2</v>
      </c>
      <c r="J561" s="155">
        <f t="shared" si="17"/>
        <v>42.960000000000036</v>
      </c>
      <c r="K561" s="156">
        <v>1389.04</v>
      </c>
      <c r="L561" s="75"/>
    </row>
    <row r="562" spans="1:12" x14ac:dyDescent="0.25">
      <c r="A562" s="87">
        <v>552</v>
      </c>
      <c r="B562" s="137" t="s">
        <v>28</v>
      </c>
      <c r="C562" s="138" t="s">
        <v>1217</v>
      </c>
      <c r="D562" s="137" t="s">
        <v>28</v>
      </c>
      <c r="E562" s="139">
        <v>4401857</v>
      </c>
      <c r="F562" s="88" t="s">
        <v>1218</v>
      </c>
      <c r="G562" s="89" t="s">
        <v>188</v>
      </c>
      <c r="H562" s="140">
        <v>9610</v>
      </c>
      <c r="I562" s="154">
        <f t="shared" si="16"/>
        <v>-3.0000000000000113E-2</v>
      </c>
      <c r="J562" s="155">
        <f t="shared" si="17"/>
        <v>288.30000000000109</v>
      </c>
      <c r="K562" s="156">
        <v>9321.6999999999989</v>
      </c>
      <c r="L562" s="75"/>
    </row>
    <row r="563" spans="1:12" x14ac:dyDescent="0.25">
      <c r="A563" s="87">
        <v>553</v>
      </c>
      <c r="B563" s="137" t="s">
        <v>28</v>
      </c>
      <c r="C563" s="138" t="s">
        <v>1219</v>
      </c>
      <c r="D563" s="137" t="s">
        <v>28</v>
      </c>
      <c r="E563" s="139">
        <v>4401890</v>
      </c>
      <c r="F563" s="88" t="s">
        <v>1218</v>
      </c>
      <c r="G563" s="89" t="s">
        <v>188</v>
      </c>
      <c r="H563" s="140">
        <v>4855</v>
      </c>
      <c r="I563" s="154">
        <f t="shared" si="16"/>
        <v>-3.0000000000000113E-2</v>
      </c>
      <c r="J563" s="155">
        <f t="shared" si="17"/>
        <v>145.65000000000055</v>
      </c>
      <c r="K563" s="156">
        <v>4709.3499999999995</v>
      </c>
      <c r="L563" s="75"/>
    </row>
    <row r="564" spans="1:12" x14ac:dyDescent="0.25">
      <c r="A564" s="87">
        <v>554</v>
      </c>
      <c r="B564" s="137" t="s">
        <v>28</v>
      </c>
      <c r="C564" s="138" t="s">
        <v>1220</v>
      </c>
      <c r="D564" s="137" t="s">
        <v>28</v>
      </c>
      <c r="E564" s="139">
        <v>4401892</v>
      </c>
      <c r="F564" s="88" t="s">
        <v>1218</v>
      </c>
      <c r="G564" s="89" t="s">
        <v>188</v>
      </c>
      <c r="H564" s="140">
        <v>1090</v>
      </c>
      <c r="I564" s="154">
        <f t="shared" si="16"/>
        <v>-3.0000000000000041E-2</v>
      </c>
      <c r="J564" s="155">
        <f t="shared" si="17"/>
        <v>32.700000000000045</v>
      </c>
      <c r="K564" s="156">
        <v>1057.3</v>
      </c>
      <c r="L564" s="75"/>
    </row>
    <row r="565" spans="1:12" x14ac:dyDescent="0.25">
      <c r="A565" s="87">
        <v>555</v>
      </c>
      <c r="B565" s="137" t="s">
        <v>28</v>
      </c>
      <c r="C565" s="138" t="s">
        <v>1221</v>
      </c>
      <c r="D565" s="137" t="s">
        <v>28</v>
      </c>
      <c r="E565" s="139">
        <v>4402085</v>
      </c>
      <c r="F565" s="88" t="s">
        <v>1222</v>
      </c>
      <c r="G565" s="89" t="s">
        <v>188</v>
      </c>
      <c r="H565" s="140">
        <v>3455</v>
      </c>
      <c r="I565" s="154">
        <f t="shared" si="16"/>
        <v>-3.0000000000000027E-2</v>
      </c>
      <c r="J565" s="155">
        <f t="shared" si="17"/>
        <v>103.65000000000009</v>
      </c>
      <c r="K565" s="156">
        <v>3351.35</v>
      </c>
      <c r="L565" s="75"/>
    </row>
    <row r="566" spans="1:12" x14ac:dyDescent="0.25">
      <c r="A566" s="87">
        <v>556</v>
      </c>
      <c r="B566" s="137" t="s">
        <v>28</v>
      </c>
      <c r="C566" s="138" t="s">
        <v>1223</v>
      </c>
      <c r="D566" s="137" t="s">
        <v>28</v>
      </c>
      <c r="E566" s="139">
        <v>4402953</v>
      </c>
      <c r="F566" s="88" t="s">
        <v>1224</v>
      </c>
      <c r="G566" s="89" t="s">
        <v>188</v>
      </c>
      <c r="H566" s="140">
        <v>738</v>
      </c>
      <c r="I566" s="154">
        <f t="shared" si="16"/>
        <v>-2.9999999999999982E-2</v>
      </c>
      <c r="J566" s="155">
        <f t="shared" si="17"/>
        <v>22.139999999999986</v>
      </c>
      <c r="K566" s="156">
        <v>715.86</v>
      </c>
      <c r="L566" s="75"/>
    </row>
    <row r="567" spans="1:12" x14ac:dyDescent="0.25">
      <c r="A567" s="87">
        <v>557</v>
      </c>
      <c r="B567" s="137" t="s">
        <v>28</v>
      </c>
      <c r="C567" s="138" t="s">
        <v>1225</v>
      </c>
      <c r="D567" s="137" t="s">
        <v>28</v>
      </c>
      <c r="E567" s="139">
        <v>4402954</v>
      </c>
      <c r="F567" s="88" t="s">
        <v>1224</v>
      </c>
      <c r="G567" s="89" t="s">
        <v>188</v>
      </c>
      <c r="H567" s="140">
        <v>1602</v>
      </c>
      <c r="I567" s="154">
        <f t="shared" si="16"/>
        <v>-2.9999999999999968E-2</v>
      </c>
      <c r="J567" s="155">
        <f t="shared" si="17"/>
        <v>48.059999999999945</v>
      </c>
      <c r="K567" s="156">
        <v>1553.94</v>
      </c>
      <c r="L567" s="75"/>
    </row>
    <row r="568" spans="1:12" x14ac:dyDescent="0.25">
      <c r="A568" s="87">
        <v>558</v>
      </c>
      <c r="B568" s="137" t="s">
        <v>28</v>
      </c>
      <c r="C568" s="138" t="s">
        <v>1226</v>
      </c>
      <c r="D568" s="137" t="s">
        <v>28</v>
      </c>
      <c r="E568" s="139">
        <v>4402955</v>
      </c>
      <c r="F568" s="88" t="s">
        <v>1224</v>
      </c>
      <c r="G568" s="89" t="s">
        <v>188</v>
      </c>
      <c r="H568" s="140">
        <v>5090</v>
      </c>
      <c r="I568" s="154">
        <f t="shared" si="16"/>
        <v>-2.9999999999999964E-2</v>
      </c>
      <c r="J568" s="155">
        <f t="shared" si="17"/>
        <v>152.69999999999982</v>
      </c>
      <c r="K568" s="156">
        <v>4937.3</v>
      </c>
      <c r="L568" s="75"/>
    </row>
    <row r="569" spans="1:12" x14ac:dyDescent="0.25">
      <c r="A569" s="87">
        <v>559</v>
      </c>
      <c r="B569" s="137" t="s">
        <v>28</v>
      </c>
      <c r="C569" s="138" t="s">
        <v>1227</v>
      </c>
      <c r="D569" s="137" t="s">
        <v>28</v>
      </c>
      <c r="E569" s="139">
        <v>4402956</v>
      </c>
      <c r="F569" s="88" t="s">
        <v>1228</v>
      </c>
      <c r="G569" s="89" t="s">
        <v>188</v>
      </c>
      <c r="H569" s="140">
        <v>1532</v>
      </c>
      <c r="I569" s="154">
        <f t="shared" si="16"/>
        <v>-3.0000000000000023E-2</v>
      </c>
      <c r="J569" s="155">
        <f t="shared" si="17"/>
        <v>45.960000000000036</v>
      </c>
      <c r="K569" s="156">
        <v>1486.04</v>
      </c>
      <c r="L569" s="75"/>
    </row>
    <row r="570" spans="1:12" x14ac:dyDescent="0.25">
      <c r="A570" s="87">
        <v>560</v>
      </c>
      <c r="B570" s="137" t="s">
        <v>28</v>
      </c>
      <c r="C570" s="138" t="s">
        <v>1229</v>
      </c>
      <c r="D570" s="137" t="s">
        <v>28</v>
      </c>
      <c r="E570" s="139">
        <v>4402957</v>
      </c>
      <c r="F570" s="88" t="s">
        <v>1228</v>
      </c>
      <c r="G570" s="89" t="s">
        <v>188</v>
      </c>
      <c r="H570" s="140">
        <v>5360</v>
      </c>
      <c r="I570" s="154">
        <f t="shared" si="16"/>
        <v>-3.0000000000000034E-2</v>
      </c>
      <c r="J570" s="155">
        <f t="shared" si="17"/>
        <v>160.80000000000018</v>
      </c>
      <c r="K570" s="156">
        <v>5199.2</v>
      </c>
      <c r="L570" s="75"/>
    </row>
    <row r="571" spans="1:12" x14ac:dyDescent="0.25">
      <c r="A571" s="87">
        <v>561</v>
      </c>
      <c r="B571" s="137" t="s">
        <v>28</v>
      </c>
      <c r="C571" s="138" t="s">
        <v>1230</v>
      </c>
      <c r="D571" s="137" t="s">
        <v>28</v>
      </c>
      <c r="E571" s="139">
        <v>4402959</v>
      </c>
      <c r="F571" s="88" t="s">
        <v>1231</v>
      </c>
      <c r="G571" s="89" t="s">
        <v>188</v>
      </c>
      <c r="H571" s="140">
        <v>349</v>
      </c>
      <c r="I571" s="154">
        <f t="shared" si="16"/>
        <v>-3.0000000000000079E-2</v>
      </c>
      <c r="J571" s="155">
        <f t="shared" si="17"/>
        <v>10.470000000000027</v>
      </c>
      <c r="K571" s="156">
        <v>338.53</v>
      </c>
      <c r="L571" s="75"/>
    </row>
    <row r="572" spans="1:12" x14ac:dyDescent="0.25">
      <c r="A572" s="87">
        <v>562</v>
      </c>
      <c r="B572" s="137" t="s">
        <v>28</v>
      </c>
      <c r="C572" s="138" t="s">
        <v>1232</v>
      </c>
      <c r="D572" s="137" t="s">
        <v>28</v>
      </c>
      <c r="E572" s="139">
        <v>4402960</v>
      </c>
      <c r="F572" s="88" t="s">
        <v>1233</v>
      </c>
      <c r="G572" s="89" t="s">
        <v>188</v>
      </c>
      <c r="H572" s="140">
        <v>351</v>
      </c>
      <c r="I572" s="154">
        <f t="shared" si="16"/>
        <v>-3.0000000000000086E-2</v>
      </c>
      <c r="J572" s="155">
        <f t="shared" si="17"/>
        <v>10.53000000000003</v>
      </c>
      <c r="K572" s="156">
        <v>340.46999999999997</v>
      </c>
      <c r="L572" s="75"/>
    </row>
    <row r="573" spans="1:12" x14ac:dyDescent="0.25">
      <c r="A573" s="87">
        <v>563</v>
      </c>
      <c r="B573" s="137" t="s">
        <v>28</v>
      </c>
      <c r="C573" s="138" t="s">
        <v>1234</v>
      </c>
      <c r="D573" s="137" t="s">
        <v>28</v>
      </c>
      <c r="E573" s="139">
        <v>4403081</v>
      </c>
      <c r="F573" s="88" t="s">
        <v>1235</v>
      </c>
      <c r="G573" s="89" t="s">
        <v>188</v>
      </c>
      <c r="H573" s="140">
        <v>6750</v>
      </c>
      <c r="I573" s="154">
        <f t="shared" si="16"/>
        <v>-0.03</v>
      </c>
      <c r="J573" s="155">
        <f t="shared" si="17"/>
        <v>202.5</v>
      </c>
      <c r="K573" s="156">
        <v>6547.5</v>
      </c>
      <c r="L573" s="75"/>
    </row>
    <row r="574" spans="1:12" x14ac:dyDescent="0.25">
      <c r="A574" s="87">
        <v>564</v>
      </c>
      <c r="B574" s="137" t="s">
        <v>28</v>
      </c>
      <c r="C574" s="138" t="s">
        <v>1236</v>
      </c>
      <c r="D574" s="137" t="s">
        <v>28</v>
      </c>
      <c r="E574" s="139">
        <v>4403083</v>
      </c>
      <c r="F574" s="88" t="s">
        <v>1237</v>
      </c>
      <c r="G574" s="89" t="s">
        <v>188</v>
      </c>
      <c r="H574" s="140">
        <v>2125</v>
      </c>
      <c r="I574" s="154">
        <f t="shared" si="16"/>
        <v>-0.03</v>
      </c>
      <c r="J574" s="155">
        <f t="shared" si="17"/>
        <v>63.75</v>
      </c>
      <c r="K574" s="156">
        <v>2061.25</v>
      </c>
      <c r="L574" s="75"/>
    </row>
    <row r="575" spans="1:12" x14ac:dyDescent="0.25">
      <c r="A575" s="87">
        <v>565</v>
      </c>
      <c r="B575" s="137" t="s">
        <v>28</v>
      </c>
      <c r="C575" s="138" t="s">
        <v>1238</v>
      </c>
      <c r="D575" s="137" t="s">
        <v>28</v>
      </c>
      <c r="E575" s="139">
        <v>4403087</v>
      </c>
      <c r="F575" s="88" t="s">
        <v>1239</v>
      </c>
      <c r="G575" s="89" t="s">
        <v>188</v>
      </c>
      <c r="H575" s="140">
        <v>5780</v>
      </c>
      <c r="I575" s="154">
        <f t="shared" si="16"/>
        <v>-3.0000000000000096E-2</v>
      </c>
      <c r="J575" s="155">
        <f t="shared" si="17"/>
        <v>173.40000000000055</v>
      </c>
      <c r="K575" s="156">
        <v>5606.5999999999995</v>
      </c>
      <c r="L575" s="75"/>
    </row>
    <row r="576" spans="1:12" x14ac:dyDescent="0.25">
      <c r="A576" s="87">
        <v>566</v>
      </c>
      <c r="B576" s="137" t="s">
        <v>28</v>
      </c>
      <c r="C576" s="138" t="s">
        <v>1240</v>
      </c>
      <c r="D576" s="137" t="s">
        <v>28</v>
      </c>
      <c r="E576" s="139">
        <v>4403311</v>
      </c>
      <c r="F576" s="88" t="s">
        <v>1241</v>
      </c>
      <c r="G576" s="89" t="s">
        <v>188</v>
      </c>
      <c r="H576" s="140">
        <v>126</v>
      </c>
      <c r="I576" s="154">
        <f t="shared" si="16"/>
        <v>-3.0000000000000009E-2</v>
      </c>
      <c r="J576" s="155">
        <f t="shared" si="17"/>
        <v>3.7800000000000011</v>
      </c>
      <c r="K576" s="156">
        <v>122.22</v>
      </c>
      <c r="L576" s="75"/>
    </row>
    <row r="577" spans="1:12" x14ac:dyDescent="0.25">
      <c r="A577" s="87">
        <v>567</v>
      </c>
      <c r="B577" s="137" t="s">
        <v>28</v>
      </c>
      <c r="C577" s="138" t="s">
        <v>1242</v>
      </c>
      <c r="D577" s="137" t="s">
        <v>28</v>
      </c>
      <c r="E577" s="139">
        <v>4403313</v>
      </c>
      <c r="F577" s="88" t="s">
        <v>1243</v>
      </c>
      <c r="G577" s="89" t="s">
        <v>188</v>
      </c>
      <c r="H577" s="140">
        <v>362</v>
      </c>
      <c r="I577" s="154">
        <f t="shared" si="16"/>
        <v>-3.0000000000000037E-2</v>
      </c>
      <c r="J577" s="155">
        <f t="shared" si="17"/>
        <v>10.860000000000014</v>
      </c>
      <c r="K577" s="156">
        <v>351.14</v>
      </c>
      <c r="L577" s="75"/>
    </row>
    <row r="578" spans="1:12" x14ac:dyDescent="0.25">
      <c r="A578" s="87">
        <v>568</v>
      </c>
      <c r="B578" s="137" t="s">
        <v>28</v>
      </c>
      <c r="C578" s="138" t="s">
        <v>1244</v>
      </c>
      <c r="D578" s="137" t="s">
        <v>28</v>
      </c>
      <c r="E578" s="139">
        <v>4403319</v>
      </c>
      <c r="F578" s="88" t="s">
        <v>3101</v>
      </c>
      <c r="G578" s="89" t="s">
        <v>188</v>
      </c>
      <c r="H578" s="140">
        <v>212</v>
      </c>
      <c r="I578" s="154">
        <f t="shared" si="16"/>
        <v>-3.0000000000000065E-2</v>
      </c>
      <c r="J578" s="155">
        <f t="shared" si="17"/>
        <v>6.3600000000000136</v>
      </c>
      <c r="K578" s="156">
        <v>205.64</v>
      </c>
      <c r="L578" s="75"/>
    </row>
    <row r="579" spans="1:12" x14ac:dyDescent="0.25">
      <c r="A579" s="87">
        <v>569</v>
      </c>
      <c r="B579" s="137" t="s">
        <v>28</v>
      </c>
      <c r="C579" s="138" t="s">
        <v>1245</v>
      </c>
      <c r="D579" s="137" t="s">
        <v>28</v>
      </c>
      <c r="E579" s="139">
        <v>4403874</v>
      </c>
      <c r="F579" s="88" t="s">
        <v>1246</v>
      </c>
      <c r="G579" s="89" t="s">
        <v>188</v>
      </c>
      <c r="H579" s="140">
        <v>1016</v>
      </c>
      <c r="I579" s="154">
        <f t="shared" si="16"/>
        <v>-3.0000000000000016E-2</v>
      </c>
      <c r="J579" s="155">
        <f t="shared" si="17"/>
        <v>30.480000000000018</v>
      </c>
      <c r="K579" s="156">
        <v>985.52</v>
      </c>
      <c r="L579" s="75"/>
    </row>
    <row r="580" spans="1:12" x14ac:dyDescent="0.25">
      <c r="A580" s="87">
        <v>570</v>
      </c>
      <c r="B580" s="137" t="s">
        <v>28</v>
      </c>
      <c r="C580" s="138" t="s">
        <v>1247</v>
      </c>
      <c r="D580" s="137" t="s">
        <v>28</v>
      </c>
      <c r="E580" s="139">
        <v>4403930</v>
      </c>
      <c r="F580" s="88" t="s">
        <v>1248</v>
      </c>
      <c r="G580" s="89" t="s">
        <v>188</v>
      </c>
      <c r="H580" s="140">
        <v>1394</v>
      </c>
      <c r="I580" s="154">
        <f t="shared" si="16"/>
        <v>-2.9999999999999954E-2</v>
      </c>
      <c r="J580" s="155">
        <f t="shared" si="17"/>
        <v>41.819999999999936</v>
      </c>
      <c r="K580" s="156">
        <v>1352.18</v>
      </c>
      <c r="L580" s="75"/>
    </row>
    <row r="581" spans="1:12" x14ac:dyDescent="0.25">
      <c r="A581" s="87">
        <v>571</v>
      </c>
      <c r="B581" s="137" t="s">
        <v>28</v>
      </c>
      <c r="C581" s="138" t="s">
        <v>1249</v>
      </c>
      <c r="D581" s="137" t="s">
        <v>28</v>
      </c>
      <c r="E581" s="139">
        <v>4404687</v>
      </c>
      <c r="F581" s="88" t="s">
        <v>1250</v>
      </c>
      <c r="G581" s="89" t="s">
        <v>188</v>
      </c>
      <c r="H581" s="140">
        <v>2700</v>
      </c>
      <c r="I581" s="154">
        <f t="shared" si="16"/>
        <v>-0.03</v>
      </c>
      <c r="J581" s="155">
        <f t="shared" si="17"/>
        <v>81</v>
      </c>
      <c r="K581" s="156">
        <v>2619</v>
      </c>
      <c r="L581" s="75"/>
    </row>
    <row r="582" spans="1:12" x14ac:dyDescent="0.25">
      <c r="A582" s="87">
        <v>572</v>
      </c>
      <c r="B582" s="137" t="s">
        <v>28</v>
      </c>
      <c r="C582" s="138" t="s">
        <v>1251</v>
      </c>
      <c r="D582" s="137" t="s">
        <v>28</v>
      </c>
      <c r="E582" s="139">
        <v>4405541</v>
      </c>
      <c r="F582" s="88" t="s">
        <v>1252</v>
      </c>
      <c r="G582" s="89" t="s">
        <v>188</v>
      </c>
      <c r="H582" s="140">
        <v>628</v>
      </c>
      <c r="I582" s="154">
        <f t="shared" si="16"/>
        <v>-3.0000000000000051E-2</v>
      </c>
      <c r="J582" s="155">
        <f t="shared" si="17"/>
        <v>18.840000000000032</v>
      </c>
      <c r="K582" s="156">
        <v>609.16</v>
      </c>
      <c r="L582" s="75"/>
    </row>
    <row r="583" spans="1:12" x14ac:dyDescent="0.25">
      <c r="A583" s="87">
        <v>573</v>
      </c>
      <c r="B583" s="137" t="s">
        <v>28</v>
      </c>
      <c r="C583" s="138" t="s">
        <v>1253</v>
      </c>
      <c r="D583" s="137" t="s">
        <v>28</v>
      </c>
      <c r="E583" s="139">
        <v>4405542</v>
      </c>
      <c r="F583" s="88" t="s">
        <v>1254</v>
      </c>
      <c r="G583" s="89" t="s">
        <v>188</v>
      </c>
      <c r="H583" s="140">
        <v>127</v>
      </c>
      <c r="I583" s="154">
        <f t="shared" si="16"/>
        <v>-3.0000000000000016E-2</v>
      </c>
      <c r="J583" s="155">
        <f t="shared" si="17"/>
        <v>3.8100000000000023</v>
      </c>
      <c r="K583" s="156">
        <v>123.19</v>
      </c>
      <c r="L583" s="75"/>
    </row>
    <row r="584" spans="1:12" x14ac:dyDescent="0.25">
      <c r="A584" s="87">
        <v>574</v>
      </c>
      <c r="B584" s="137" t="s">
        <v>28</v>
      </c>
      <c r="C584" s="138" t="s">
        <v>1255</v>
      </c>
      <c r="D584" s="137" t="s">
        <v>28</v>
      </c>
      <c r="E584" s="139">
        <v>4405543</v>
      </c>
      <c r="F584" s="88" t="s">
        <v>1256</v>
      </c>
      <c r="G584" s="89" t="s">
        <v>188</v>
      </c>
      <c r="H584" s="140">
        <v>646</v>
      </c>
      <c r="I584" s="154">
        <f t="shared" si="16"/>
        <v>-2.9999999999999992E-2</v>
      </c>
      <c r="J584" s="155">
        <f t="shared" si="17"/>
        <v>19.379999999999995</v>
      </c>
      <c r="K584" s="156">
        <v>626.62</v>
      </c>
      <c r="L584" s="75"/>
    </row>
    <row r="585" spans="1:12" x14ac:dyDescent="0.25">
      <c r="A585" s="87">
        <v>575</v>
      </c>
      <c r="B585" s="137" t="s">
        <v>28</v>
      </c>
      <c r="C585" s="138" t="s">
        <v>1257</v>
      </c>
      <c r="D585" s="137" t="s">
        <v>28</v>
      </c>
      <c r="E585" s="139">
        <v>4405544</v>
      </c>
      <c r="F585" s="88" t="s">
        <v>1258</v>
      </c>
      <c r="G585" s="89" t="s">
        <v>188</v>
      </c>
      <c r="H585" s="140">
        <v>124</v>
      </c>
      <c r="I585" s="154">
        <f t="shared" si="16"/>
        <v>-2.9999999999999992E-2</v>
      </c>
      <c r="J585" s="155">
        <f t="shared" si="17"/>
        <v>3.7199999999999989</v>
      </c>
      <c r="K585" s="156">
        <v>120.28</v>
      </c>
      <c r="L585" s="75"/>
    </row>
    <row r="586" spans="1:12" x14ac:dyDescent="0.25">
      <c r="A586" s="87">
        <v>576</v>
      </c>
      <c r="B586" s="137" t="s">
        <v>28</v>
      </c>
      <c r="C586" s="138" t="s">
        <v>1259</v>
      </c>
      <c r="D586" s="137" t="s">
        <v>28</v>
      </c>
      <c r="E586" s="139">
        <v>4405548</v>
      </c>
      <c r="F586" s="88" t="s">
        <v>1260</v>
      </c>
      <c r="G586" s="89" t="s">
        <v>188</v>
      </c>
      <c r="H586" s="140">
        <v>165</v>
      </c>
      <c r="I586" s="154">
        <f t="shared" si="16"/>
        <v>-3.0000000000000103E-2</v>
      </c>
      <c r="J586" s="155">
        <f t="shared" si="17"/>
        <v>4.9500000000000171</v>
      </c>
      <c r="K586" s="156">
        <v>160.04999999999998</v>
      </c>
      <c r="L586" s="75"/>
    </row>
    <row r="587" spans="1:12" x14ac:dyDescent="0.25">
      <c r="A587" s="87">
        <v>577</v>
      </c>
      <c r="B587" s="137" t="s">
        <v>28</v>
      </c>
      <c r="C587" s="138" t="s">
        <v>1261</v>
      </c>
      <c r="D587" s="137" t="s">
        <v>28</v>
      </c>
      <c r="E587" s="139">
        <v>4405633</v>
      </c>
      <c r="F587" s="88" t="s">
        <v>1262</v>
      </c>
      <c r="G587" s="89" t="s">
        <v>188</v>
      </c>
      <c r="H587" s="140">
        <v>265600</v>
      </c>
      <c r="I587" s="154">
        <f t="shared" si="16"/>
        <v>-0.03</v>
      </c>
      <c r="J587" s="155">
        <f t="shared" si="17"/>
        <v>7968</v>
      </c>
      <c r="K587" s="156">
        <v>257632</v>
      </c>
      <c r="L587" s="75"/>
    </row>
    <row r="588" spans="1:12" x14ac:dyDescent="0.25">
      <c r="A588" s="87">
        <v>578</v>
      </c>
      <c r="B588" s="137" t="s">
        <v>28</v>
      </c>
      <c r="C588" s="138" t="s">
        <v>1263</v>
      </c>
      <c r="D588" s="137" t="s">
        <v>28</v>
      </c>
      <c r="E588" s="139">
        <v>4405673</v>
      </c>
      <c r="F588" s="88" t="s">
        <v>1264</v>
      </c>
      <c r="G588" s="89" t="s">
        <v>188</v>
      </c>
      <c r="H588" s="140">
        <v>165000</v>
      </c>
      <c r="I588" s="154">
        <f t="shared" ref="I588:I651" si="18">(K588-H588)/H588</f>
        <v>-0.03</v>
      </c>
      <c r="J588" s="155">
        <f t="shared" ref="J588:J651" si="19">H588-K588</f>
        <v>4950</v>
      </c>
      <c r="K588" s="156">
        <v>160050</v>
      </c>
      <c r="L588" s="75"/>
    </row>
    <row r="589" spans="1:12" x14ac:dyDescent="0.25">
      <c r="A589" s="87">
        <v>579</v>
      </c>
      <c r="B589" s="137" t="s">
        <v>28</v>
      </c>
      <c r="C589" s="138" t="s">
        <v>1265</v>
      </c>
      <c r="D589" s="137" t="s">
        <v>28</v>
      </c>
      <c r="E589" s="139">
        <v>4406016</v>
      </c>
      <c r="F589" s="88" t="s">
        <v>1266</v>
      </c>
      <c r="G589" s="89" t="s">
        <v>188</v>
      </c>
      <c r="H589" s="140">
        <v>268500</v>
      </c>
      <c r="I589" s="154">
        <f t="shared" si="18"/>
        <v>-0.03</v>
      </c>
      <c r="J589" s="155">
        <f t="shared" si="19"/>
        <v>8055</v>
      </c>
      <c r="K589" s="156">
        <v>260445</v>
      </c>
      <c r="L589" s="75"/>
    </row>
    <row r="590" spans="1:12" x14ac:dyDescent="0.25">
      <c r="A590" s="87">
        <v>580</v>
      </c>
      <c r="B590" s="137" t="s">
        <v>28</v>
      </c>
      <c r="C590" s="138" t="s">
        <v>1267</v>
      </c>
      <c r="D590" s="137" t="s">
        <v>28</v>
      </c>
      <c r="E590" s="139">
        <v>4406017</v>
      </c>
      <c r="F590" s="88" t="s">
        <v>1268</v>
      </c>
      <c r="G590" s="89" t="s">
        <v>188</v>
      </c>
      <c r="H590" s="140">
        <v>153400</v>
      </c>
      <c r="I590" s="154">
        <f t="shared" si="18"/>
        <v>-0.03</v>
      </c>
      <c r="J590" s="155">
        <f t="shared" si="19"/>
        <v>4602</v>
      </c>
      <c r="K590" s="156">
        <v>148798</v>
      </c>
      <c r="L590" s="75"/>
    </row>
    <row r="591" spans="1:12" x14ac:dyDescent="0.25">
      <c r="A591" s="87">
        <v>581</v>
      </c>
      <c r="B591" s="137" t="s">
        <v>28</v>
      </c>
      <c r="C591" s="138" t="s">
        <v>1269</v>
      </c>
      <c r="D591" s="137" t="s">
        <v>28</v>
      </c>
      <c r="E591" s="139">
        <v>4406018</v>
      </c>
      <c r="F591" s="88" t="s">
        <v>1270</v>
      </c>
      <c r="G591" s="89" t="s">
        <v>188</v>
      </c>
      <c r="H591" s="140">
        <v>271600</v>
      </c>
      <c r="I591" s="154">
        <f t="shared" si="18"/>
        <v>-0.03</v>
      </c>
      <c r="J591" s="155">
        <f t="shared" si="19"/>
        <v>8148</v>
      </c>
      <c r="K591" s="156">
        <v>263452</v>
      </c>
      <c r="L591" s="75"/>
    </row>
    <row r="592" spans="1:12" x14ac:dyDescent="0.25">
      <c r="A592" s="87">
        <v>582</v>
      </c>
      <c r="B592" s="137" t="s">
        <v>28</v>
      </c>
      <c r="C592" s="138" t="s">
        <v>1271</v>
      </c>
      <c r="D592" s="137" t="s">
        <v>28</v>
      </c>
      <c r="E592" s="139">
        <v>4406019</v>
      </c>
      <c r="F592" s="88" t="s">
        <v>1272</v>
      </c>
      <c r="G592" s="89" t="s">
        <v>188</v>
      </c>
      <c r="H592" s="140">
        <v>162200</v>
      </c>
      <c r="I592" s="154">
        <f t="shared" si="18"/>
        <v>-0.03</v>
      </c>
      <c r="J592" s="155">
        <f t="shared" si="19"/>
        <v>4866</v>
      </c>
      <c r="K592" s="156">
        <v>157334</v>
      </c>
      <c r="L592" s="75"/>
    </row>
    <row r="593" spans="1:12" x14ac:dyDescent="0.25">
      <c r="A593" s="87">
        <v>583</v>
      </c>
      <c r="B593" s="137" t="s">
        <v>28</v>
      </c>
      <c r="C593" s="138" t="s">
        <v>1273</v>
      </c>
      <c r="D593" s="137" t="s">
        <v>28</v>
      </c>
      <c r="E593" s="139">
        <v>4406874</v>
      </c>
      <c r="F593" s="88" t="s">
        <v>1274</v>
      </c>
      <c r="G593" s="89" t="s">
        <v>188</v>
      </c>
      <c r="H593" s="140">
        <v>526</v>
      </c>
      <c r="I593" s="154">
        <f t="shared" si="18"/>
        <v>-3.0000000000000058E-2</v>
      </c>
      <c r="J593" s="155">
        <f t="shared" si="19"/>
        <v>15.78000000000003</v>
      </c>
      <c r="K593" s="156">
        <v>510.21999999999997</v>
      </c>
      <c r="L593" s="75"/>
    </row>
    <row r="594" spans="1:12" x14ac:dyDescent="0.25">
      <c r="A594" s="87">
        <v>584</v>
      </c>
      <c r="B594" s="137" t="s">
        <v>28</v>
      </c>
      <c r="C594" s="138" t="s">
        <v>1275</v>
      </c>
      <c r="D594" s="137" t="s">
        <v>28</v>
      </c>
      <c r="E594" s="139">
        <v>4406875</v>
      </c>
      <c r="F594" s="88" t="s">
        <v>1276</v>
      </c>
      <c r="G594" s="89" t="s">
        <v>188</v>
      </c>
      <c r="H594" s="140">
        <v>111</v>
      </c>
      <c r="I594" s="154">
        <f t="shared" si="18"/>
        <v>-2.9999999999999985E-2</v>
      </c>
      <c r="J594" s="155">
        <f t="shared" si="19"/>
        <v>3.3299999999999983</v>
      </c>
      <c r="K594" s="156">
        <v>107.67</v>
      </c>
      <c r="L594" s="75"/>
    </row>
    <row r="595" spans="1:12" x14ac:dyDescent="0.25">
      <c r="A595" s="87">
        <v>585</v>
      </c>
      <c r="B595" s="137" t="s">
        <v>28</v>
      </c>
      <c r="C595" s="138" t="s">
        <v>1277</v>
      </c>
      <c r="D595" s="137" t="s">
        <v>28</v>
      </c>
      <c r="E595" s="139">
        <v>4406984</v>
      </c>
      <c r="F595" s="88" t="s">
        <v>1278</v>
      </c>
      <c r="G595" s="89" t="s">
        <v>188</v>
      </c>
      <c r="H595" s="140">
        <v>89900</v>
      </c>
      <c r="I595" s="154">
        <f t="shared" si="18"/>
        <v>-0.03</v>
      </c>
      <c r="J595" s="155">
        <f t="shared" si="19"/>
        <v>2697</v>
      </c>
      <c r="K595" s="156">
        <v>87203</v>
      </c>
      <c r="L595" s="75"/>
    </row>
    <row r="596" spans="1:12" x14ac:dyDescent="0.25">
      <c r="A596" s="87">
        <v>586</v>
      </c>
      <c r="B596" s="137" t="s">
        <v>28</v>
      </c>
      <c r="C596" s="138" t="s">
        <v>1279</v>
      </c>
      <c r="D596" s="137" t="s">
        <v>28</v>
      </c>
      <c r="E596" s="139">
        <v>4406985</v>
      </c>
      <c r="F596" s="88" t="s">
        <v>1280</v>
      </c>
      <c r="G596" s="89" t="s">
        <v>188</v>
      </c>
      <c r="H596" s="140">
        <v>89900</v>
      </c>
      <c r="I596" s="154">
        <f t="shared" si="18"/>
        <v>-0.03</v>
      </c>
      <c r="J596" s="155">
        <f t="shared" si="19"/>
        <v>2697</v>
      </c>
      <c r="K596" s="156">
        <v>87203</v>
      </c>
      <c r="L596" s="75"/>
    </row>
    <row r="597" spans="1:12" x14ac:dyDescent="0.25">
      <c r="A597" s="87">
        <v>587</v>
      </c>
      <c r="B597" s="137" t="s">
        <v>28</v>
      </c>
      <c r="C597" s="138" t="s">
        <v>1281</v>
      </c>
      <c r="D597" s="137" t="s">
        <v>28</v>
      </c>
      <c r="E597" s="139">
        <v>4407267</v>
      </c>
      <c r="F597" s="88" t="s">
        <v>1282</v>
      </c>
      <c r="G597" s="89" t="s">
        <v>188</v>
      </c>
      <c r="H597" s="140">
        <v>2755</v>
      </c>
      <c r="I597" s="154">
        <f t="shared" si="18"/>
        <v>-3.0000000000000034E-2</v>
      </c>
      <c r="J597" s="155">
        <f t="shared" si="19"/>
        <v>82.650000000000091</v>
      </c>
      <c r="K597" s="156">
        <v>2672.35</v>
      </c>
      <c r="L597" s="75"/>
    </row>
    <row r="598" spans="1:12" x14ac:dyDescent="0.25">
      <c r="A598" s="87">
        <v>588</v>
      </c>
      <c r="B598" s="137" t="s">
        <v>28</v>
      </c>
      <c r="C598" s="138" t="s">
        <v>1283</v>
      </c>
      <c r="D598" s="137" t="s">
        <v>28</v>
      </c>
      <c r="E598" s="139">
        <v>4407270</v>
      </c>
      <c r="F598" s="88" t="s">
        <v>1284</v>
      </c>
      <c r="G598" s="89" t="s">
        <v>188</v>
      </c>
      <c r="H598" s="140">
        <v>2620</v>
      </c>
      <c r="I598" s="154">
        <f t="shared" si="18"/>
        <v>-2.9999999999999964E-2</v>
      </c>
      <c r="J598" s="155">
        <f t="shared" si="19"/>
        <v>78.599999999999909</v>
      </c>
      <c r="K598" s="156">
        <v>2541.4</v>
      </c>
      <c r="L598" s="75"/>
    </row>
    <row r="599" spans="1:12" x14ac:dyDescent="0.25">
      <c r="A599" s="87">
        <v>589</v>
      </c>
      <c r="B599" s="137" t="s">
        <v>28</v>
      </c>
      <c r="C599" s="138" t="s">
        <v>1285</v>
      </c>
      <c r="D599" s="137" t="s">
        <v>28</v>
      </c>
      <c r="E599" s="139">
        <v>4407760</v>
      </c>
      <c r="F599" s="88" t="s">
        <v>1286</v>
      </c>
      <c r="G599" s="89" t="s">
        <v>188</v>
      </c>
      <c r="H599" s="140">
        <v>324</v>
      </c>
      <c r="I599" s="154">
        <f t="shared" si="18"/>
        <v>-3.0000000000000086E-2</v>
      </c>
      <c r="J599" s="155">
        <f t="shared" si="19"/>
        <v>9.7200000000000273</v>
      </c>
      <c r="K599" s="156">
        <v>314.27999999999997</v>
      </c>
      <c r="L599" s="75"/>
    </row>
    <row r="600" spans="1:12" x14ac:dyDescent="0.25">
      <c r="A600" s="87">
        <v>590</v>
      </c>
      <c r="B600" s="137" t="s">
        <v>28</v>
      </c>
      <c r="C600" s="138" t="s">
        <v>1287</v>
      </c>
      <c r="D600" s="137" t="s">
        <v>28</v>
      </c>
      <c r="E600" s="139">
        <v>4408227</v>
      </c>
      <c r="F600" s="88" t="s">
        <v>1288</v>
      </c>
      <c r="G600" s="89" t="s">
        <v>188</v>
      </c>
      <c r="H600" s="140">
        <v>320</v>
      </c>
      <c r="I600" s="154">
        <f t="shared" si="18"/>
        <v>-3.0000000000000072E-2</v>
      </c>
      <c r="J600" s="155">
        <f t="shared" si="19"/>
        <v>9.6000000000000227</v>
      </c>
      <c r="K600" s="156">
        <v>310.39999999999998</v>
      </c>
      <c r="L600" s="75"/>
    </row>
    <row r="601" spans="1:12" x14ac:dyDescent="0.25">
      <c r="A601" s="87">
        <v>591</v>
      </c>
      <c r="B601" s="137" t="s">
        <v>28</v>
      </c>
      <c r="C601" s="138" t="s">
        <v>1289</v>
      </c>
      <c r="D601" s="137" t="s">
        <v>28</v>
      </c>
      <c r="E601" s="139">
        <v>4408228</v>
      </c>
      <c r="F601" s="88" t="s">
        <v>1290</v>
      </c>
      <c r="G601" s="89" t="s">
        <v>188</v>
      </c>
      <c r="H601" s="140">
        <v>110</v>
      </c>
      <c r="I601" s="154">
        <f t="shared" si="18"/>
        <v>-2.9999999999999975E-2</v>
      </c>
      <c r="J601" s="155">
        <f t="shared" si="19"/>
        <v>3.2999999999999972</v>
      </c>
      <c r="K601" s="156">
        <v>106.7</v>
      </c>
      <c r="L601" s="75"/>
    </row>
    <row r="602" spans="1:12" x14ac:dyDescent="0.25">
      <c r="A602" s="87">
        <v>592</v>
      </c>
      <c r="B602" s="137" t="s">
        <v>28</v>
      </c>
      <c r="C602" s="138" t="s">
        <v>1291</v>
      </c>
      <c r="D602" s="137" t="s">
        <v>28</v>
      </c>
      <c r="E602" s="139">
        <v>4408256</v>
      </c>
      <c r="F602" s="88" t="s">
        <v>1292</v>
      </c>
      <c r="G602" s="89" t="s">
        <v>188</v>
      </c>
      <c r="H602" s="140">
        <v>229</v>
      </c>
      <c r="I602" s="154">
        <f t="shared" si="18"/>
        <v>-3.000000000000002E-2</v>
      </c>
      <c r="J602" s="155">
        <f t="shared" si="19"/>
        <v>6.8700000000000045</v>
      </c>
      <c r="K602" s="156">
        <v>222.13</v>
      </c>
      <c r="L602" s="75"/>
    </row>
    <row r="603" spans="1:12" x14ac:dyDescent="0.25">
      <c r="A603" s="87">
        <v>593</v>
      </c>
      <c r="B603" s="137" t="s">
        <v>28</v>
      </c>
      <c r="C603" s="138" t="s">
        <v>1293</v>
      </c>
      <c r="D603" s="137" t="s">
        <v>28</v>
      </c>
      <c r="E603" s="139">
        <v>4408399</v>
      </c>
      <c r="F603" s="88" t="s">
        <v>1294</v>
      </c>
      <c r="G603" s="89" t="s">
        <v>188</v>
      </c>
      <c r="H603" s="140">
        <v>630</v>
      </c>
      <c r="I603" s="154">
        <f t="shared" si="18"/>
        <v>-2.9999999999999964E-2</v>
      </c>
      <c r="J603" s="155">
        <f t="shared" si="19"/>
        <v>18.899999999999977</v>
      </c>
      <c r="K603" s="156">
        <v>611.1</v>
      </c>
      <c r="L603" s="75"/>
    </row>
    <row r="604" spans="1:12" x14ac:dyDescent="0.25">
      <c r="A604" s="87">
        <v>594</v>
      </c>
      <c r="B604" s="137" t="s">
        <v>28</v>
      </c>
      <c r="C604" s="138" t="s">
        <v>1295</v>
      </c>
      <c r="D604" s="137" t="s">
        <v>28</v>
      </c>
      <c r="E604" s="139">
        <v>4408510</v>
      </c>
      <c r="F604" s="88" t="s">
        <v>1296</v>
      </c>
      <c r="G604" s="89" t="s">
        <v>188</v>
      </c>
      <c r="H604" s="140">
        <v>134800</v>
      </c>
      <c r="I604" s="154">
        <f t="shared" si="18"/>
        <v>-0.03</v>
      </c>
      <c r="J604" s="155">
        <f t="shared" si="19"/>
        <v>4044</v>
      </c>
      <c r="K604" s="156">
        <v>130756</v>
      </c>
      <c r="L604" s="75"/>
    </row>
    <row r="605" spans="1:12" x14ac:dyDescent="0.25">
      <c r="A605" s="87">
        <v>595</v>
      </c>
      <c r="B605" s="137" t="s">
        <v>28</v>
      </c>
      <c r="C605" s="138" t="s">
        <v>1297</v>
      </c>
      <c r="D605" s="137" t="s">
        <v>28</v>
      </c>
      <c r="E605" s="139">
        <v>4409537</v>
      </c>
      <c r="F605" s="88" t="s">
        <v>1298</v>
      </c>
      <c r="G605" s="89" t="s">
        <v>188</v>
      </c>
      <c r="H605" s="140">
        <v>77000</v>
      </c>
      <c r="I605" s="154">
        <f t="shared" si="18"/>
        <v>-0.05</v>
      </c>
      <c r="J605" s="155">
        <f t="shared" si="19"/>
        <v>3850</v>
      </c>
      <c r="K605" s="156">
        <f>H605*0.95</f>
        <v>73150</v>
      </c>
      <c r="L605" s="75"/>
    </row>
    <row r="606" spans="1:12" x14ac:dyDescent="0.25">
      <c r="A606" s="87">
        <v>596</v>
      </c>
      <c r="B606" s="137" t="s">
        <v>28</v>
      </c>
      <c r="C606" s="138" t="s">
        <v>1299</v>
      </c>
      <c r="D606" s="137" t="s">
        <v>28</v>
      </c>
      <c r="E606" s="139">
        <v>4409538</v>
      </c>
      <c r="F606" s="88" t="s">
        <v>1300</v>
      </c>
      <c r="G606" s="89" t="s">
        <v>188</v>
      </c>
      <c r="H606" s="140">
        <v>77000</v>
      </c>
      <c r="I606" s="154">
        <f t="shared" si="18"/>
        <v>-0.05</v>
      </c>
      <c r="J606" s="155">
        <f t="shared" si="19"/>
        <v>3850</v>
      </c>
      <c r="K606" s="156">
        <f t="shared" ref="K606:K608" si="20">H606*0.95</f>
        <v>73150</v>
      </c>
      <c r="L606" s="75"/>
    </row>
    <row r="607" spans="1:12" x14ac:dyDescent="0.25">
      <c r="A607" s="87">
        <v>597</v>
      </c>
      <c r="B607" s="137" t="s">
        <v>28</v>
      </c>
      <c r="C607" s="138" t="s">
        <v>1301</v>
      </c>
      <c r="D607" s="137" t="s">
        <v>28</v>
      </c>
      <c r="E607" s="139">
        <v>4409539</v>
      </c>
      <c r="F607" s="88" t="s">
        <v>1302</v>
      </c>
      <c r="G607" s="89" t="s">
        <v>188</v>
      </c>
      <c r="H607" s="140">
        <v>77000</v>
      </c>
      <c r="I607" s="154">
        <f t="shared" si="18"/>
        <v>-0.05</v>
      </c>
      <c r="J607" s="155">
        <f t="shared" si="19"/>
        <v>3850</v>
      </c>
      <c r="K607" s="156">
        <f t="shared" si="20"/>
        <v>73150</v>
      </c>
      <c r="L607" s="75"/>
    </row>
    <row r="608" spans="1:12" x14ac:dyDescent="0.25">
      <c r="A608" s="87">
        <v>598</v>
      </c>
      <c r="B608" s="137" t="s">
        <v>28</v>
      </c>
      <c r="C608" s="138" t="s">
        <v>1303</v>
      </c>
      <c r="D608" s="137" t="s">
        <v>28</v>
      </c>
      <c r="E608" s="139">
        <v>4409540</v>
      </c>
      <c r="F608" s="88" t="s">
        <v>1304</v>
      </c>
      <c r="G608" s="89" t="s">
        <v>188</v>
      </c>
      <c r="H608" s="140">
        <v>77000</v>
      </c>
      <c r="I608" s="154">
        <f t="shared" si="18"/>
        <v>-0.05</v>
      </c>
      <c r="J608" s="155">
        <f t="shared" si="19"/>
        <v>3850</v>
      </c>
      <c r="K608" s="156">
        <f t="shared" si="20"/>
        <v>73150</v>
      </c>
      <c r="L608" s="75"/>
    </row>
    <row r="609" spans="1:12" x14ac:dyDescent="0.25">
      <c r="A609" s="87">
        <v>599</v>
      </c>
      <c r="B609" s="137" t="s">
        <v>28</v>
      </c>
      <c r="C609" s="138" t="s">
        <v>1305</v>
      </c>
      <c r="D609" s="137" t="s">
        <v>28</v>
      </c>
      <c r="E609" s="139">
        <v>4410228</v>
      </c>
      <c r="F609" s="88" t="s">
        <v>3102</v>
      </c>
      <c r="G609" s="89" t="s">
        <v>188</v>
      </c>
      <c r="H609" s="140">
        <v>302</v>
      </c>
      <c r="I609" s="154">
        <f t="shared" si="18"/>
        <v>-3.0000000000000006E-2</v>
      </c>
      <c r="J609" s="155">
        <f t="shared" si="19"/>
        <v>9.0600000000000023</v>
      </c>
      <c r="K609" s="156">
        <v>292.94</v>
      </c>
      <c r="L609" s="75"/>
    </row>
    <row r="610" spans="1:12" x14ac:dyDescent="0.25">
      <c r="A610" s="87">
        <v>600</v>
      </c>
      <c r="B610" s="137" t="s">
        <v>28</v>
      </c>
      <c r="C610" s="138" t="s">
        <v>1306</v>
      </c>
      <c r="D610" s="137" t="s">
        <v>28</v>
      </c>
      <c r="E610" s="139">
        <v>4410715</v>
      </c>
      <c r="F610" s="88" t="s">
        <v>1307</v>
      </c>
      <c r="G610" s="89" t="s">
        <v>188</v>
      </c>
      <c r="H610" s="140">
        <v>562</v>
      </c>
      <c r="I610" s="154">
        <f t="shared" si="18"/>
        <v>-3.0000000000000023E-2</v>
      </c>
      <c r="J610" s="155">
        <f t="shared" si="19"/>
        <v>16.860000000000014</v>
      </c>
      <c r="K610" s="156">
        <v>545.14</v>
      </c>
      <c r="L610" s="75"/>
    </row>
    <row r="611" spans="1:12" x14ac:dyDescent="0.25">
      <c r="A611" s="87">
        <v>601</v>
      </c>
      <c r="B611" s="137" t="s">
        <v>28</v>
      </c>
      <c r="C611" s="138" t="s">
        <v>1308</v>
      </c>
      <c r="D611" s="137" t="s">
        <v>28</v>
      </c>
      <c r="E611" s="139">
        <v>4412637</v>
      </c>
      <c r="F611" s="88" t="s">
        <v>1309</v>
      </c>
      <c r="G611" s="89" t="s">
        <v>188</v>
      </c>
      <c r="H611" s="140">
        <v>1564</v>
      </c>
      <c r="I611" s="154">
        <f t="shared" si="18"/>
        <v>-3.0000000000000047E-2</v>
      </c>
      <c r="J611" s="155">
        <f t="shared" si="19"/>
        <v>46.920000000000073</v>
      </c>
      <c r="K611" s="156">
        <v>1517.08</v>
      </c>
      <c r="L611" s="75"/>
    </row>
    <row r="612" spans="1:12" x14ac:dyDescent="0.25">
      <c r="A612" s="87">
        <v>602</v>
      </c>
      <c r="B612" s="137" t="s">
        <v>28</v>
      </c>
      <c r="C612" s="138" t="s">
        <v>1310</v>
      </c>
      <c r="D612" s="137" t="s">
        <v>28</v>
      </c>
      <c r="E612" s="139">
        <v>4412639</v>
      </c>
      <c r="F612" s="88" t="s">
        <v>1311</v>
      </c>
      <c r="G612" s="89" t="s">
        <v>188</v>
      </c>
      <c r="H612" s="140">
        <v>1554</v>
      </c>
      <c r="I612" s="154">
        <f t="shared" si="18"/>
        <v>-3.0000000000000075E-2</v>
      </c>
      <c r="J612" s="155">
        <f t="shared" si="19"/>
        <v>46.620000000000118</v>
      </c>
      <c r="K612" s="156">
        <v>1507.3799999999999</v>
      </c>
      <c r="L612" s="75"/>
    </row>
    <row r="613" spans="1:12" x14ac:dyDescent="0.25">
      <c r="A613" s="87">
        <v>603</v>
      </c>
      <c r="B613" s="137" t="s">
        <v>28</v>
      </c>
      <c r="C613" s="138" t="s">
        <v>1312</v>
      </c>
      <c r="D613" s="137" t="s">
        <v>28</v>
      </c>
      <c r="E613" s="139">
        <v>4413255</v>
      </c>
      <c r="F613" s="88" t="s">
        <v>1313</v>
      </c>
      <c r="G613" s="89" t="s">
        <v>188</v>
      </c>
      <c r="H613" s="140">
        <v>319</v>
      </c>
      <c r="I613" s="154">
        <f t="shared" si="18"/>
        <v>-2.9999999999999978E-2</v>
      </c>
      <c r="J613" s="155">
        <f t="shared" si="19"/>
        <v>9.5699999999999932</v>
      </c>
      <c r="K613" s="156">
        <v>309.43</v>
      </c>
      <c r="L613" s="75"/>
    </row>
    <row r="614" spans="1:12" x14ac:dyDescent="0.25">
      <c r="A614" s="87">
        <v>604</v>
      </c>
      <c r="B614" s="137" t="s">
        <v>28</v>
      </c>
      <c r="C614" s="138" t="s">
        <v>1314</v>
      </c>
      <c r="D614" s="137" t="s">
        <v>28</v>
      </c>
      <c r="E614" s="139">
        <v>4413256</v>
      </c>
      <c r="F614" s="88" t="s">
        <v>1313</v>
      </c>
      <c r="G614" s="89" t="s">
        <v>188</v>
      </c>
      <c r="H614" s="140">
        <v>333</v>
      </c>
      <c r="I614" s="154">
        <f t="shared" si="18"/>
        <v>-3.0000000000000027E-2</v>
      </c>
      <c r="J614" s="155">
        <f t="shared" si="19"/>
        <v>9.9900000000000091</v>
      </c>
      <c r="K614" s="156">
        <v>323.01</v>
      </c>
      <c r="L614" s="75"/>
    </row>
    <row r="615" spans="1:12" x14ac:dyDescent="0.25">
      <c r="A615" s="87">
        <v>605</v>
      </c>
      <c r="B615" s="137" t="s">
        <v>28</v>
      </c>
      <c r="C615" s="138" t="s">
        <v>1315</v>
      </c>
      <c r="D615" s="137" t="s">
        <v>28</v>
      </c>
      <c r="E615" s="139">
        <v>4413257</v>
      </c>
      <c r="F615" s="88" t="s">
        <v>1313</v>
      </c>
      <c r="G615" s="89" t="s">
        <v>188</v>
      </c>
      <c r="H615" s="140">
        <v>319</v>
      </c>
      <c r="I615" s="154">
        <f t="shared" si="18"/>
        <v>-2.9999999999999978E-2</v>
      </c>
      <c r="J615" s="155">
        <f t="shared" si="19"/>
        <v>9.5699999999999932</v>
      </c>
      <c r="K615" s="156">
        <v>309.43</v>
      </c>
      <c r="L615" s="75"/>
    </row>
    <row r="616" spans="1:12" x14ac:dyDescent="0.25">
      <c r="A616" s="87">
        <v>606</v>
      </c>
      <c r="B616" s="137" t="s">
        <v>28</v>
      </c>
      <c r="C616" s="138" t="s">
        <v>1316</v>
      </c>
      <c r="D616" s="137" t="s">
        <v>28</v>
      </c>
      <c r="E616" s="139">
        <v>4413258</v>
      </c>
      <c r="F616" s="88" t="s">
        <v>1313</v>
      </c>
      <c r="G616" s="89" t="s">
        <v>188</v>
      </c>
      <c r="H616" s="140">
        <v>331</v>
      </c>
      <c r="I616" s="154">
        <f t="shared" si="18"/>
        <v>-3.000000000000002E-2</v>
      </c>
      <c r="J616" s="155">
        <f t="shared" si="19"/>
        <v>9.9300000000000068</v>
      </c>
      <c r="K616" s="156">
        <v>321.07</v>
      </c>
      <c r="L616" s="75"/>
    </row>
    <row r="617" spans="1:12" x14ac:dyDescent="0.25">
      <c r="A617" s="87">
        <v>607</v>
      </c>
      <c r="B617" s="137" t="s">
        <v>28</v>
      </c>
      <c r="C617" s="138" t="s">
        <v>1317</v>
      </c>
      <c r="D617" s="137" t="s">
        <v>28</v>
      </c>
      <c r="E617" s="139">
        <v>4413259</v>
      </c>
      <c r="F617" s="88" t="s">
        <v>1313</v>
      </c>
      <c r="G617" s="89" t="s">
        <v>188</v>
      </c>
      <c r="H617" s="140">
        <v>222</v>
      </c>
      <c r="I617" s="154">
        <f t="shared" si="18"/>
        <v>-2.9999999999999985E-2</v>
      </c>
      <c r="J617" s="155">
        <f t="shared" si="19"/>
        <v>6.6599999999999966</v>
      </c>
      <c r="K617" s="156">
        <v>215.34</v>
      </c>
      <c r="L617" s="75"/>
    </row>
    <row r="618" spans="1:12" x14ac:dyDescent="0.25">
      <c r="A618" s="87">
        <v>608</v>
      </c>
      <c r="B618" s="137" t="s">
        <v>28</v>
      </c>
      <c r="C618" s="138" t="s">
        <v>1318</v>
      </c>
      <c r="D618" s="137" t="s">
        <v>28</v>
      </c>
      <c r="E618" s="139">
        <v>4413260</v>
      </c>
      <c r="F618" s="88" t="s">
        <v>1313</v>
      </c>
      <c r="G618" s="89" t="s">
        <v>188</v>
      </c>
      <c r="H618" s="140">
        <v>231</v>
      </c>
      <c r="I618" s="154">
        <f t="shared" si="18"/>
        <v>-3.000000000000003E-2</v>
      </c>
      <c r="J618" s="155">
        <f t="shared" si="19"/>
        <v>6.9300000000000068</v>
      </c>
      <c r="K618" s="156">
        <v>224.07</v>
      </c>
      <c r="L618" s="75"/>
    </row>
    <row r="619" spans="1:12" x14ac:dyDescent="0.25">
      <c r="A619" s="87">
        <v>609</v>
      </c>
      <c r="B619" s="137" t="s">
        <v>28</v>
      </c>
      <c r="C619" s="138" t="s">
        <v>1319</v>
      </c>
      <c r="D619" s="137" t="s">
        <v>28</v>
      </c>
      <c r="E619" s="139">
        <v>4413261</v>
      </c>
      <c r="F619" s="88" t="s">
        <v>1313</v>
      </c>
      <c r="G619" s="89" t="s">
        <v>188</v>
      </c>
      <c r="H619" s="140">
        <v>222</v>
      </c>
      <c r="I619" s="154">
        <f t="shared" si="18"/>
        <v>-2.9999999999999985E-2</v>
      </c>
      <c r="J619" s="155">
        <f t="shared" si="19"/>
        <v>6.6599999999999966</v>
      </c>
      <c r="K619" s="156">
        <v>215.34</v>
      </c>
      <c r="L619" s="75"/>
    </row>
    <row r="620" spans="1:12" x14ac:dyDescent="0.25">
      <c r="A620" s="87">
        <v>610</v>
      </c>
      <c r="B620" s="137" t="s">
        <v>28</v>
      </c>
      <c r="C620" s="138" t="s">
        <v>1320</v>
      </c>
      <c r="D620" s="137" t="s">
        <v>28</v>
      </c>
      <c r="E620" s="139">
        <v>4413262</v>
      </c>
      <c r="F620" s="88" t="s">
        <v>1313</v>
      </c>
      <c r="G620" s="89" t="s">
        <v>188</v>
      </c>
      <c r="H620" s="140">
        <v>222</v>
      </c>
      <c r="I620" s="154">
        <f t="shared" si="18"/>
        <v>-2.9999999999999985E-2</v>
      </c>
      <c r="J620" s="155">
        <f t="shared" si="19"/>
        <v>6.6599999999999966</v>
      </c>
      <c r="K620" s="156">
        <v>215.34</v>
      </c>
      <c r="L620" s="75"/>
    </row>
    <row r="621" spans="1:12" x14ac:dyDescent="0.25">
      <c r="A621" s="87">
        <v>611</v>
      </c>
      <c r="B621" s="137" t="s">
        <v>28</v>
      </c>
      <c r="C621" s="138" t="s">
        <v>1321</v>
      </c>
      <c r="D621" s="137" t="s">
        <v>28</v>
      </c>
      <c r="E621" s="139">
        <v>4413263</v>
      </c>
      <c r="F621" s="88" t="s">
        <v>1313</v>
      </c>
      <c r="G621" s="89" t="s">
        <v>188</v>
      </c>
      <c r="H621" s="140">
        <v>222</v>
      </c>
      <c r="I621" s="154">
        <f t="shared" si="18"/>
        <v>-2.9999999999999985E-2</v>
      </c>
      <c r="J621" s="155">
        <f t="shared" si="19"/>
        <v>6.6599999999999966</v>
      </c>
      <c r="K621" s="156">
        <v>215.34</v>
      </c>
      <c r="L621" s="75"/>
    </row>
    <row r="622" spans="1:12" x14ac:dyDescent="0.25">
      <c r="A622" s="87">
        <v>612</v>
      </c>
      <c r="B622" s="137" t="s">
        <v>28</v>
      </c>
      <c r="C622" s="138" t="s">
        <v>1322</v>
      </c>
      <c r="D622" s="137" t="s">
        <v>28</v>
      </c>
      <c r="E622" s="139">
        <v>4413264</v>
      </c>
      <c r="F622" s="88" t="s">
        <v>1323</v>
      </c>
      <c r="G622" s="89" t="s">
        <v>188</v>
      </c>
      <c r="H622" s="140">
        <v>222</v>
      </c>
      <c r="I622" s="154">
        <f t="shared" si="18"/>
        <v>-2.9999999999999985E-2</v>
      </c>
      <c r="J622" s="155">
        <f t="shared" si="19"/>
        <v>6.6599999999999966</v>
      </c>
      <c r="K622" s="156">
        <v>215.34</v>
      </c>
      <c r="L622" s="75"/>
    </row>
    <row r="623" spans="1:12" x14ac:dyDescent="0.25">
      <c r="A623" s="87">
        <v>613</v>
      </c>
      <c r="B623" s="137" t="s">
        <v>28</v>
      </c>
      <c r="C623" s="138" t="s">
        <v>1324</v>
      </c>
      <c r="D623" s="137" t="s">
        <v>28</v>
      </c>
      <c r="E623" s="139">
        <v>4413265</v>
      </c>
      <c r="F623" s="88" t="s">
        <v>1325</v>
      </c>
      <c r="G623" s="89" t="s">
        <v>188</v>
      </c>
      <c r="H623" s="140">
        <v>222</v>
      </c>
      <c r="I623" s="154">
        <f t="shared" si="18"/>
        <v>-2.9999999999999985E-2</v>
      </c>
      <c r="J623" s="155">
        <f t="shared" si="19"/>
        <v>6.6599999999999966</v>
      </c>
      <c r="K623" s="156">
        <v>215.34</v>
      </c>
      <c r="L623" s="75"/>
    </row>
    <row r="624" spans="1:12" x14ac:dyDescent="0.25">
      <c r="A624" s="87">
        <v>614</v>
      </c>
      <c r="B624" s="137" t="s">
        <v>28</v>
      </c>
      <c r="C624" s="138" t="s">
        <v>1326</v>
      </c>
      <c r="D624" s="137" t="s">
        <v>28</v>
      </c>
      <c r="E624" s="139">
        <v>4413266</v>
      </c>
      <c r="F624" s="88" t="s">
        <v>1327</v>
      </c>
      <c r="G624" s="89" t="s">
        <v>188</v>
      </c>
      <c r="H624" s="140">
        <v>223</v>
      </c>
      <c r="I624" s="154">
        <f t="shared" si="18"/>
        <v>-2.9999999999999988E-2</v>
      </c>
      <c r="J624" s="155">
        <f t="shared" si="19"/>
        <v>6.6899999999999977</v>
      </c>
      <c r="K624" s="156">
        <v>216.31</v>
      </c>
      <c r="L624" s="75"/>
    </row>
    <row r="625" spans="1:12" x14ac:dyDescent="0.25">
      <c r="A625" s="87">
        <v>615</v>
      </c>
      <c r="B625" s="137" t="s">
        <v>28</v>
      </c>
      <c r="C625" s="138" t="s">
        <v>1328</v>
      </c>
      <c r="D625" s="137" t="s">
        <v>28</v>
      </c>
      <c r="E625" s="139">
        <v>4413269</v>
      </c>
      <c r="F625" s="88" t="s">
        <v>1329</v>
      </c>
      <c r="G625" s="89" t="s">
        <v>188</v>
      </c>
      <c r="H625" s="140">
        <v>325</v>
      </c>
      <c r="I625" s="154">
        <f t="shared" si="18"/>
        <v>-0.03</v>
      </c>
      <c r="J625" s="155">
        <f t="shared" si="19"/>
        <v>9.75</v>
      </c>
      <c r="K625" s="156">
        <v>315.25</v>
      </c>
      <c r="L625" s="75"/>
    </row>
    <row r="626" spans="1:12" x14ac:dyDescent="0.25">
      <c r="A626" s="87">
        <v>616</v>
      </c>
      <c r="B626" s="137" t="s">
        <v>28</v>
      </c>
      <c r="C626" s="138" t="s">
        <v>1330</v>
      </c>
      <c r="D626" s="137" t="s">
        <v>28</v>
      </c>
      <c r="E626" s="139">
        <v>4413686</v>
      </c>
      <c r="F626" s="88" t="s">
        <v>1331</v>
      </c>
      <c r="G626" s="89" t="s">
        <v>188</v>
      </c>
      <c r="H626" s="140">
        <v>1130</v>
      </c>
      <c r="I626" s="154">
        <f t="shared" si="18"/>
        <v>-3.0000000000000082E-2</v>
      </c>
      <c r="J626" s="155">
        <f t="shared" si="19"/>
        <v>33.900000000000091</v>
      </c>
      <c r="K626" s="156">
        <v>1096.0999999999999</v>
      </c>
      <c r="L626" s="75"/>
    </row>
    <row r="627" spans="1:12" x14ac:dyDescent="0.25">
      <c r="A627" s="87">
        <v>617</v>
      </c>
      <c r="B627" s="137" t="s">
        <v>28</v>
      </c>
      <c r="C627" s="138" t="s">
        <v>1332</v>
      </c>
      <c r="D627" s="137" t="s">
        <v>28</v>
      </c>
      <c r="E627" s="139">
        <v>4413713</v>
      </c>
      <c r="F627" s="88" t="s">
        <v>1333</v>
      </c>
      <c r="G627" s="89" t="s">
        <v>188</v>
      </c>
      <c r="H627" s="140">
        <v>4035</v>
      </c>
      <c r="I627" s="154">
        <f t="shared" si="18"/>
        <v>-3.0000000000000044E-2</v>
      </c>
      <c r="J627" s="155">
        <f t="shared" si="19"/>
        <v>121.05000000000018</v>
      </c>
      <c r="K627" s="156">
        <v>3913.95</v>
      </c>
      <c r="L627" s="75"/>
    </row>
    <row r="628" spans="1:12" x14ac:dyDescent="0.25">
      <c r="A628" s="87">
        <v>618</v>
      </c>
      <c r="B628" s="137" t="s">
        <v>28</v>
      </c>
      <c r="C628" s="138" t="s">
        <v>1334</v>
      </c>
      <c r="D628" s="137" t="s">
        <v>28</v>
      </c>
      <c r="E628" s="139">
        <v>4413938</v>
      </c>
      <c r="F628" s="88" t="s">
        <v>1335</v>
      </c>
      <c r="G628" s="89" t="s">
        <v>188</v>
      </c>
      <c r="H628" s="140">
        <v>824</v>
      </c>
      <c r="I628" s="154">
        <f t="shared" si="18"/>
        <v>-3.0000000000000034E-2</v>
      </c>
      <c r="J628" s="155">
        <f t="shared" si="19"/>
        <v>24.720000000000027</v>
      </c>
      <c r="K628" s="156">
        <v>799.28</v>
      </c>
      <c r="L628" s="75"/>
    </row>
    <row r="629" spans="1:12" x14ac:dyDescent="0.25">
      <c r="A629" s="87">
        <v>619</v>
      </c>
      <c r="B629" s="137" t="s">
        <v>28</v>
      </c>
      <c r="C629" s="138" t="s">
        <v>1336</v>
      </c>
      <c r="D629" s="137" t="s">
        <v>28</v>
      </c>
      <c r="E629" s="139">
        <v>4413973</v>
      </c>
      <c r="F629" s="88" t="s">
        <v>1337</v>
      </c>
      <c r="G629" s="89" t="s">
        <v>188</v>
      </c>
      <c r="H629" s="140">
        <v>14510</v>
      </c>
      <c r="I629" s="154">
        <f t="shared" si="18"/>
        <v>-3.0000000000000075E-2</v>
      </c>
      <c r="J629" s="155">
        <f t="shared" si="19"/>
        <v>435.30000000000109</v>
      </c>
      <c r="K629" s="156">
        <v>14074.699999999999</v>
      </c>
      <c r="L629" s="75"/>
    </row>
    <row r="630" spans="1:12" x14ac:dyDescent="0.25">
      <c r="A630" s="87">
        <v>620</v>
      </c>
      <c r="B630" s="137" t="s">
        <v>28</v>
      </c>
      <c r="C630" s="138" t="s">
        <v>1338</v>
      </c>
      <c r="D630" s="137" t="s">
        <v>28</v>
      </c>
      <c r="E630" s="139">
        <v>4414101</v>
      </c>
      <c r="F630" s="88" t="s">
        <v>1339</v>
      </c>
      <c r="G630" s="89" t="s">
        <v>188</v>
      </c>
      <c r="H630" s="140">
        <v>230</v>
      </c>
      <c r="I630" s="154">
        <f t="shared" si="18"/>
        <v>-3.0000000000000023E-2</v>
      </c>
      <c r="J630" s="155">
        <f t="shared" si="19"/>
        <v>6.9000000000000057</v>
      </c>
      <c r="K630" s="156">
        <v>223.1</v>
      </c>
      <c r="L630" s="75"/>
    </row>
    <row r="631" spans="1:12" x14ac:dyDescent="0.25">
      <c r="A631" s="87">
        <v>621</v>
      </c>
      <c r="B631" s="137" t="s">
        <v>28</v>
      </c>
      <c r="C631" s="138" t="s">
        <v>1340</v>
      </c>
      <c r="D631" s="137" t="s">
        <v>28</v>
      </c>
      <c r="E631" s="139">
        <v>4414102</v>
      </c>
      <c r="F631" s="88" t="s">
        <v>1341</v>
      </c>
      <c r="G631" s="89" t="s">
        <v>188</v>
      </c>
      <c r="H631" s="140">
        <v>230</v>
      </c>
      <c r="I631" s="154">
        <f t="shared" si="18"/>
        <v>-3.0000000000000023E-2</v>
      </c>
      <c r="J631" s="155">
        <f t="shared" si="19"/>
        <v>6.9000000000000057</v>
      </c>
      <c r="K631" s="156">
        <v>223.1</v>
      </c>
      <c r="L631" s="75"/>
    </row>
    <row r="632" spans="1:12" x14ac:dyDescent="0.25">
      <c r="A632" s="87">
        <v>622</v>
      </c>
      <c r="B632" s="137" t="s">
        <v>28</v>
      </c>
      <c r="C632" s="138" t="s">
        <v>1342</v>
      </c>
      <c r="D632" s="137" t="s">
        <v>28</v>
      </c>
      <c r="E632" s="139">
        <v>4414105</v>
      </c>
      <c r="F632" s="88" t="s">
        <v>1343</v>
      </c>
      <c r="G632" s="89" t="s">
        <v>188</v>
      </c>
      <c r="H632" s="140">
        <v>230</v>
      </c>
      <c r="I632" s="154">
        <f t="shared" si="18"/>
        <v>-3.0000000000000023E-2</v>
      </c>
      <c r="J632" s="155">
        <f t="shared" si="19"/>
        <v>6.9000000000000057</v>
      </c>
      <c r="K632" s="156">
        <v>223.1</v>
      </c>
      <c r="L632" s="75"/>
    </row>
    <row r="633" spans="1:12" x14ac:dyDescent="0.25">
      <c r="A633" s="87">
        <v>623</v>
      </c>
      <c r="B633" s="137" t="s">
        <v>28</v>
      </c>
      <c r="C633" s="138" t="s">
        <v>1344</v>
      </c>
      <c r="D633" s="137" t="s">
        <v>28</v>
      </c>
      <c r="E633" s="139">
        <v>4414111</v>
      </c>
      <c r="F633" s="88" t="s">
        <v>1345</v>
      </c>
      <c r="G633" s="89" t="s">
        <v>188</v>
      </c>
      <c r="H633" s="140">
        <v>230</v>
      </c>
      <c r="I633" s="154">
        <f t="shared" si="18"/>
        <v>-3.0000000000000023E-2</v>
      </c>
      <c r="J633" s="155">
        <f t="shared" si="19"/>
        <v>6.9000000000000057</v>
      </c>
      <c r="K633" s="156">
        <v>223.1</v>
      </c>
      <c r="L633" s="75"/>
    </row>
    <row r="634" spans="1:12" x14ac:dyDescent="0.25">
      <c r="A634" s="87">
        <v>624</v>
      </c>
      <c r="B634" s="137" t="s">
        <v>28</v>
      </c>
      <c r="C634" s="138" t="s">
        <v>1346</v>
      </c>
      <c r="D634" s="137" t="s">
        <v>28</v>
      </c>
      <c r="E634" s="139">
        <v>4414112</v>
      </c>
      <c r="F634" s="88" t="s">
        <v>1347</v>
      </c>
      <c r="G634" s="89" t="s">
        <v>188</v>
      </c>
      <c r="H634" s="140">
        <v>230</v>
      </c>
      <c r="I634" s="154">
        <f t="shared" si="18"/>
        <v>-3.0000000000000023E-2</v>
      </c>
      <c r="J634" s="155">
        <f t="shared" si="19"/>
        <v>6.9000000000000057</v>
      </c>
      <c r="K634" s="156">
        <v>223.1</v>
      </c>
      <c r="L634" s="75"/>
    </row>
    <row r="635" spans="1:12" x14ac:dyDescent="0.25">
      <c r="A635" s="87">
        <v>625</v>
      </c>
      <c r="B635" s="137" t="s">
        <v>28</v>
      </c>
      <c r="C635" s="138" t="s">
        <v>1348</v>
      </c>
      <c r="D635" s="137" t="s">
        <v>28</v>
      </c>
      <c r="E635" s="139">
        <v>4414114</v>
      </c>
      <c r="F635" s="88" t="s">
        <v>1349</v>
      </c>
      <c r="G635" s="89" t="s">
        <v>188</v>
      </c>
      <c r="H635" s="140">
        <v>230</v>
      </c>
      <c r="I635" s="154">
        <f t="shared" si="18"/>
        <v>-3.0000000000000023E-2</v>
      </c>
      <c r="J635" s="155">
        <f t="shared" si="19"/>
        <v>6.9000000000000057</v>
      </c>
      <c r="K635" s="156">
        <v>223.1</v>
      </c>
      <c r="L635" s="75"/>
    </row>
    <row r="636" spans="1:12" x14ac:dyDescent="0.25">
      <c r="A636" s="87">
        <v>626</v>
      </c>
      <c r="B636" s="137" t="s">
        <v>28</v>
      </c>
      <c r="C636" s="138" t="s">
        <v>1350</v>
      </c>
      <c r="D636" s="137" t="s">
        <v>28</v>
      </c>
      <c r="E636" s="139">
        <v>4414117</v>
      </c>
      <c r="F636" s="88" t="s">
        <v>1351</v>
      </c>
      <c r="G636" s="89" t="s">
        <v>188</v>
      </c>
      <c r="H636" s="140">
        <v>230</v>
      </c>
      <c r="I636" s="154">
        <f t="shared" si="18"/>
        <v>-3.0000000000000023E-2</v>
      </c>
      <c r="J636" s="155">
        <f t="shared" si="19"/>
        <v>6.9000000000000057</v>
      </c>
      <c r="K636" s="156">
        <v>223.1</v>
      </c>
      <c r="L636" s="75"/>
    </row>
    <row r="637" spans="1:12" x14ac:dyDescent="0.25">
      <c r="A637" s="87">
        <v>627</v>
      </c>
      <c r="B637" s="137" t="s">
        <v>28</v>
      </c>
      <c r="C637" s="138" t="s">
        <v>1352</v>
      </c>
      <c r="D637" s="137" t="s">
        <v>28</v>
      </c>
      <c r="E637" s="139">
        <v>4414121</v>
      </c>
      <c r="F637" s="88" t="s">
        <v>1353</v>
      </c>
      <c r="G637" s="89" t="s">
        <v>188</v>
      </c>
      <c r="H637" s="140">
        <v>230</v>
      </c>
      <c r="I637" s="154">
        <f t="shared" si="18"/>
        <v>-3.0000000000000023E-2</v>
      </c>
      <c r="J637" s="155">
        <f t="shared" si="19"/>
        <v>6.9000000000000057</v>
      </c>
      <c r="K637" s="156">
        <v>223.1</v>
      </c>
      <c r="L637" s="75"/>
    </row>
    <row r="638" spans="1:12" x14ac:dyDescent="0.25">
      <c r="A638" s="87">
        <v>628</v>
      </c>
      <c r="B638" s="137" t="s">
        <v>28</v>
      </c>
      <c r="C638" s="138" t="s">
        <v>1354</v>
      </c>
      <c r="D638" s="137" t="s">
        <v>28</v>
      </c>
      <c r="E638" s="139">
        <v>4414122</v>
      </c>
      <c r="F638" s="88" t="s">
        <v>1355</v>
      </c>
      <c r="G638" s="89" t="s">
        <v>188</v>
      </c>
      <c r="H638" s="140">
        <v>230</v>
      </c>
      <c r="I638" s="154">
        <f t="shared" si="18"/>
        <v>-3.0000000000000023E-2</v>
      </c>
      <c r="J638" s="155">
        <f t="shared" si="19"/>
        <v>6.9000000000000057</v>
      </c>
      <c r="K638" s="156">
        <v>223.1</v>
      </c>
      <c r="L638" s="75"/>
    </row>
    <row r="639" spans="1:12" x14ac:dyDescent="0.25">
      <c r="A639" s="87">
        <v>629</v>
      </c>
      <c r="B639" s="137" t="s">
        <v>28</v>
      </c>
      <c r="C639" s="138" t="s">
        <v>1356</v>
      </c>
      <c r="D639" s="137" t="s">
        <v>28</v>
      </c>
      <c r="E639" s="139">
        <v>4414123</v>
      </c>
      <c r="F639" s="88" t="s">
        <v>1357</v>
      </c>
      <c r="G639" s="89" t="s">
        <v>188</v>
      </c>
      <c r="H639" s="140">
        <v>230</v>
      </c>
      <c r="I639" s="154">
        <f t="shared" si="18"/>
        <v>-3.0000000000000023E-2</v>
      </c>
      <c r="J639" s="155">
        <f t="shared" si="19"/>
        <v>6.9000000000000057</v>
      </c>
      <c r="K639" s="156">
        <v>223.1</v>
      </c>
      <c r="L639" s="75"/>
    </row>
    <row r="640" spans="1:12" x14ac:dyDescent="0.25">
      <c r="A640" s="87">
        <v>630</v>
      </c>
      <c r="B640" s="137" t="s">
        <v>28</v>
      </c>
      <c r="C640" s="138" t="s">
        <v>1358</v>
      </c>
      <c r="D640" s="137" t="s">
        <v>28</v>
      </c>
      <c r="E640" s="139">
        <v>4414128</v>
      </c>
      <c r="F640" s="88" t="s">
        <v>1359</v>
      </c>
      <c r="G640" s="89" t="s">
        <v>188</v>
      </c>
      <c r="H640" s="140">
        <v>230</v>
      </c>
      <c r="I640" s="154">
        <f t="shared" si="18"/>
        <v>-3.0000000000000023E-2</v>
      </c>
      <c r="J640" s="155">
        <f t="shared" si="19"/>
        <v>6.9000000000000057</v>
      </c>
      <c r="K640" s="156">
        <v>223.1</v>
      </c>
      <c r="L640" s="75"/>
    </row>
    <row r="641" spans="1:12" x14ac:dyDescent="0.25">
      <c r="A641" s="87">
        <v>631</v>
      </c>
      <c r="B641" s="137" t="s">
        <v>28</v>
      </c>
      <c r="C641" s="138" t="s">
        <v>1360</v>
      </c>
      <c r="D641" s="137" t="s">
        <v>28</v>
      </c>
      <c r="E641" s="139">
        <v>4414131</v>
      </c>
      <c r="F641" s="88" t="s">
        <v>1361</v>
      </c>
      <c r="G641" s="89" t="s">
        <v>188</v>
      </c>
      <c r="H641" s="140">
        <v>230</v>
      </c>
      <c r="I641" s="154">
        <f t="shared" si="18"/>
        <v>-3.0000000000000023E-2</v>
      </c>
      <c r="J641" s="155">
        <f t="shared" si="19"/>
        <v>6.9000000000000057</v>
      </c>
      <c r="K641" s="156">
        <v>223.1</v>
      </c>
      <c r="L641" s="75"/>
    </row>
    <row r="642" spans="1:12" x14ac:dyDescent="0.25">
      <c r="A642" s="87">
        <v>632</v>
      </c>
      <c r="B642" s="137" t="s">
        <v>28</v>
      </c>
      <c r="C642" s="138" t="s">
        <v>1362</v>
      </c>
      <c r="D642" s="137" t="s">
        <v>28</v>
      </c>
      <c r="E642" s="139">
        <v>4414134</v>
      </c>
      <c r="F642" s="88" t="s">
        <v>1363</v>
      </c>
      <c r="G642" s="89" t="s">
        <v>188</v>
      </c>
      <c r="H642" s="140">
        <v>230</v>
      </c>
      <c r="I642" s="154">
        <f t="shared" si="18"/>
        <v>-3.0000000000000023E-2</v>
      </c>
      <c r="J642" s="155">
        <f t="shared" si="19"/>
        <v>6.9000000000000057</v>
      </c>
      <c r="K642" s="156">
        <v>223.1</v>
      </c>
      <c r="L642" s="75"/>
    </row>
    <row r="643" spans="1:12" x14ac:dyDescent="0.25">
      <c r="A643" s="87">
        <v>633</v>
      </c>
      <c r="B643" s="137" t="s">
        <v>28</v>
      </c>
      <c r="C643" s="138" t="s">
        <v>1364</v>
      </c>
      <c r="D643" s="137" t="s">
        <v>28</v>
      </c>
      <c r="E643" s="139">
        <v>4414135</v>
      </c>
      <c r="F643" s="88" t="s">
        <v>1365</v>
      </c>
      <c r="G643" s="89" t="s">
        <v>188</v>
      </c>
      <c r="H643" s="140">
        <v>230</v>
      </c>
      <c r="I643" s="154">
        <f t="shared" si="18"/>
        <v>-3.0000000000000023E-2</v>
      </c>
      <c r="J643" s="155">
        <f t="shared" si="19"/>
        <v>6.9000000000000057</v>
      </c>
      <c r="K643" s="156">
        <v>223.1</v>
      </c>
      <c r="L643" s="75"/>
    </row>
    <row r="644" spans="1:12" x14ac:dyDescent="0.25">
      <c r="A644" s="87">
        <v>634</v>
      </c>
      <c r="B644" s="137" t="s">
        <v>28</v>
      </c>
      <c r="C644" s="138" t="s">
        <v>1366</v>
      </c>
      <c r="D644" s="137" t="s">
        <v>28</v>
      </c>
      <c r="E644" s="139">
        <v>4414137</v>
      </c>
      <c r="F644" s="88" t="s">
        <v>1367</v>
      </c>
      <c r="G644" s="89" t="s">
        <v>188</v>
      </c>
      <c r="H644" s="140">
        <v>228</v>
      </c>
      <c r="I644" s="154">
        <f t="shared" si="18"/>
        <v>-3.0000000000000016E-2</v>
      </c>
      <c r="J644" s="155">
        <f t="shared" si="19"/>
        <v>6.8400000000000034</v>
      </c>
      <c r="K644" s="156">
        <v>221.16</v>
      </c>
      <c r="L644" s="75"/>
    </row>
    <row r="645" spans="1:12" x14ac:dyDescent="0.25">
      <c r="A645" s="87">
        <v>635</v>
      </c>
      <c r="B645" s="137" t="s">
        <v>28</v>
      </c>
      <c r="C645" s="138" t="s">
        <v>1368</v>
      </c>
      <c r="D645" s="137" t="s">
        <v>28</v>
      </c>
      <c r="E645" s="139">
        <v>4414138</v>
      </c>
      <c r="F645" s="88" t="s">
        <v>1369</v>
      </c>
      <c r="G645" s="89" t="s">
        <v>188</v>
      </c>
      <c r="H645" s="140">
        <v>230</v>
      </c>
      <c r="I645" s="154">
        <f t="shared" si="18"/>
        <v>-3.0000000000000023E-2</v>
      </c>
      <c r="J645" s="155">
        <f t="shared" si="19"/>
        <v>6.9000000000000057</v>
      </c>
      <c r="K645" s="156">
        <v>223.1</v>
      </c>
      <c r="L645" s="75"/>
    </row>
    <row r="646" spans="1:12" x14ac:dyDescent="0.25">
      <c r="A646" s="87">
        <v>636</v>
      </c>
      <c r="B646" s="137" t="s">
        <v>28</v>
      </c>
      <c r="C646" s="138" t="s">
        <v>1370</v>
      </c>
      <c r="D646" s="137" t="s">
        <v>28</v>
      </c>
      <c r="E646" s="139">
        <v>4414140</v>
      </c>
      <c r="F646" s="88" t="s">
        <v>1371</v>
      </c>
      <c r="G646" s="89" t="s">
        <v>188</v>
      </c>
      <c r="H646" s="140">
        <v>230</v>
      </c>
      <c r="I646" s="154">
        <f t="shared" si="18"/>
        <v>-3.0000000000000023E-2</v>
      </c>
      <c r="J646" s="155">
        <f t="shared" si="19"/>
        <v>6.9000000000000057</v>
      </c>
      <c r="K646" s="156">
        <v>223.1</v>
      </c>
      <c r="L646" s="75"/>
    </row>
    <row r="647" spans="1:12" x14ac:dyDescent="0.25">
      <c r="A647" s="87">
        <v>637</v>
      </c>
      <c r="B647" s="137" t="s">
        <v>28</v>
      </c>
      <c r="C647" s="138" t="s">
        <v>1372</v>
      </c>
      <c r="D647" s="137" t="s">
        <v>28</v>
      </c>
      <c r="E647" s="139">
        <v>4414141</v>
      </c>
      <c r="F647" s="88" t="s">
        <v>1373</v>
      </c>
      <c r="G647" s="89" t="s">
        <v>188</v>
      </c>
      <c r="H647" s="140">
        <v>230</v>
      </c>
      <c r="I647" s="154">
        <f t="shared" si="18"/>
        <v>-3.0000000000000023E-2</v>
      </c>
      <c r="J647" s="155">
        <f t="shared" si="19"/>
        <v>6.9000000000000057</v>
      </c>
      <c r="K647" s="156">
        <v>223.1</v>
      </c>
      <c r="L647" s="75"/>
    </row>
    <row r="648" spans="1:12" x14ac:dyDescent="0.25">
      <c r="A648" s="87">
        <v>638</v>
      </c>
      <c r="B648" s="137" t="s">
        <v>28</v>
      </c>
      <c r="C648" s="138" t="s">
        <v>1374</v>
      </c>
      <c r="D648" s="137" t="s">
        <v>28</v>
      </c>
      <c r="E648" s="139">
        <v>4414146</v>
      </c>
      <c r="F648" s="88" t="s">
        <v>1375</v>
      </c>
      <c r="G648" s="89" t="s">
        <v>188</v>
      </c>
      <c r="H648" s="140">
        <v>230</v>
      </c>
      <c r="I648" s="154">
        <f t="shared" si="18"/>
        <v>-3.0000000000000023E-2</v>
      </c>
      <c r="J648" s="155">
        <f t="shared" si="19"/>
        <v>6.9000000000000057</v>
      </c>
      <c r="K648" s="156">
        <v>223.1</v>
      </c>
      <c r="L648" s="75"/>
    </row>
    <row r="649" spans="1:12" x14ac:dyDescent="0.25">
      <c r="A649" s="87">
        <v>639</v>
      </c>
      <c r="B649" s="137" t="s">
        <v>28</v>
      </c>
      <c r="C649" s="138" t="s">
        <v>1376</v>
      </c>
      <c r="D649" s="137" t="s">
        <v>28</v>
      </c>
      <c r="E649" s="139">
        <v>4414147</v>
      </c>
      <c r="F649" s="88" t="s">
        <v>1377</v>
      </c>
      <c r="G649" s="89" t="s">
        <v>188</v>
      </c>
      <c r="H649" s="140">
        <v>230</v>
      </c>
      <c r="I649" s="154">
        <f t="shared" si="18"/>
        <v>-3.0000000000000023E-2</v>
      </c>
      <c r="J649" s="155">
        <f t="shared" si="19"/>
        <v>6.9000000000000057</v>
      </c>
      <c r="K649" s="156">
        <v>223.1</v>
      </c>
      <c r="L649" s="75"/>
    </row>
    <row r="650" spans="1:12" x14ac:dyDescent="0.25">
      <c r="A650" s="87">
        <v>640</v>
      </c>
      <c r="B650" s="137" t="s">
        <v>28</v>
      </c>
      <c r="C650" s="138" t="s">
        <v>1378</v>
      </c>
      <c r="D650" s="137" t="s">
        <v>28</v>
      </c>
      <c r="E650" s="139">
        <v>4414148</v>
      </c>
      <c r="F650" s="88" t="s">
        <v>1379</v>
      </c>
      <c r="G650" s="89" t="s">
        <v>188</v>
      </c>
      <c r="H650" s="140">
        <v>230</v>
      </c>
      <c r="I650" s="154">
        <f t="shared" si="18"/>
        <v>-3.0000000000000023E-2</v>
      </c>
      <c r="J650" s="155">
        <f t="shared" si="19"/>
        <v>6.9000000000000057</v>
      </c>
      <c r="K650" s="156">
        <v>223.1</v>
      </c>
      <c r="L650" s="75"/>
    </row>
    <row r="651" spans="1:12" x14ac:dyDescent="0.25">
      <c r="A651" s="87">
        <v>641</v>
      </c>
      <c r="B651" s="137" t="s">
        <v>28</v>
      </c>
      <c r="C651" s="138" t="s">
        <v>1380</v>
      </c>
      <c r="D651" s="137" t="s">
        <v>28</v>
      </c>
      <c r="E651" s="139">
        <v>4414149</v>
      </c>
      <c r="F651" s="88" t="s">
        <v>1381</v>
      </c>
      <c r="G651" s="89" t="s">
        <v>188</v>
      </c>
      <c r="H651" s="140">
        <v>230</v>
      </c>
      <c r="I651" s="154">
        <f t="shared" si="18"/>
        <v>-3.0000000000000023E-2</v>
      </c>
      <c r="J651" s="155">
        <f t="shared" si="19"/>
        <v>6.9000000000000057</v>
      </c>
      <c r="K651" s="156">
        <v>223.1</v>
      </c>
      <c r="L651" s="75"/>
    </row>
    <row r="652" spans="1:12" x14ac:dyDescent="0.25">
      <c r="A652" s="87">
        <v>642</v>
      </c>
      <c r="B652" s="137" t="s">
        <v>28</v>
      </c>
      <c r="C652" s="138" t="s">
        <v>1382</v>
      </c>
      <c r="D652" s="137" t="s">
        <v>28</v>
      </c>
      <c r="E652" s="139">
        <v>4414151</v>
      </c>
      <c r="F652" s="88" t="s">
        <v>1383</v>
      </c>
      <c r="G652" s="89" t="s">
        <v>188</v>
      </c>
      <c r="H652" s="140">
        <v>230</v>
      </c>
      <c r="I652" s="154">
        <f t="shared" ref="I652:I715" si="21">(K652-H652)/H652</f>
        <v>-3.0000000000000023E-2</v>
      </c>
      <c r="J652" s="155">
        <f t="shared" ref="J652:J715" si="22">H652-K652</f>
        <v>6.9000000000000057</v>
      </c>
      <c r="K652" s="156">
        <v>223.1</v>
      </c>
      <c r="L652" s="75"/>
    </row>
    <row r="653" spans="1:12" x14ac:dyDescent="0.25">
      <c r="A653" s="87">
        <v>643</v>
      </c>
      <c r="B653" s="137" t="s">
        <v>28</v>
      </c>
      <c r="C653" s="138" t="s">
        <v>1384</v>
      </c>
      <c r="D653" s="137" t="s">
        <v>28</v>
      </c>
      <c r="E653" s="139">
        <v>4414153</v>
      </c>
      <c r="F653" s="88" t="s">
        <v>1385</v>
      </c>
      <c r="G653" s="89" t="s">
        <v>188</v>
      </c>
      <c r="H653" s="140">
        <v>230</v>
      </c>
      <c r="I653" s="154">
        <f t="shared" si="21"/>
        <v>-3.0000000000000023E-2</v>
      </c>
      <c r="J653" s="155">
        <f t="shared" si="22"/>
        <v>6.9000000000000057</v>
      </c>
      <c r="K653" s="156">
        <v>223.1</v>
      </c>
      <c r="L653" s="75"/>
    </row>
    <row r="654" spans="1:12" x14ac:dyDescent="0.25">
      <c r="A654" s="87">
        <v>644</v>
      </c>
      <c r="B654" s="137" t="s">
        <v>28</v>
      </c>
      <c r="C654" s="138" t="s">
        <v>1386</v>
      </c>
      <c r="D654" s="137" t="s">
        <v>28</v>
      </c>
      <c r="E654" s="139">
        <v>4414155</v>
      </c>
      <c r="F654" s="88" t="s">
        <v>1387</v>
      </c>
      <c r="G654" s="89" t="s">
        <v>188</v>
      </c>
      <c r="H654" s="140">
        <v>230</v>
      </c>
      <c r="I654" s="154">
        <f t="shared" si="21"/>
        <v>-3.0000000000000023E-2</v>
      </c>
      <c r="J654" s="155">
        <f t="shared" si="22"/>
        <v>6.9000000000000057</v>
      </c>
      <c r="K654" s="156">
        <v>223.1</v>
      </c>
      <c r="L654" s="75"/>
    </row>
    <row r="655" spans="1:12" x14ac:dyDescent="0.25">
      <c r="A655" s="87">
        <v>645</v>
      </c>
      <c r="B655" s="137" t="s">
        <v>28</v>
      </c>
      <c r="C655" s="138" t="s">
        <v>1388</v>
      </c>
      <c r="D655" s="137" t="s">
        <v>28</v>
      </c>
      <c r="E655" s="139">
        <v>4414156</v>
      </c>
      <c r="F655" s="88" t="s">
        <v>1389</v>
      </c>
      <c r="G655" s="89" t="s">
        <v>188</v>
      </c>
      <c r="H655" s="140">
        <v>230</v>
      </c>
      <c r="I655" s="154">
        <f t="shared" si="21"/>
        <v>-3.0000000000000023E-2</v>
      </c>
      <c r="J655" s="155">
        <f t="shared" si="22"/>
        <v>6.9000000000000057</v>
      </c>
      <c r="K655" s="156">
        <v>223.1</v>
      </c>
      <c r="L655" s="75"/>
    </row>
    <row r="656" spans="1:12" x14ac:dyDescent="0.25">
      <c r="A656" s="87">
        <v>646</v>
      </c>
      <c r="B656" s="137" t="s">
        <v>28</v>
      </c>
      <c r="C656" s="138" t="s">
        <v>1390</v>
      </c>
      <c r="D656" s="137" t="s">
        <v>28</v>
      </c>
      <c r="E656" s="139">
        <v>4414159</v>
      </c>
      <c r="F656" s="88" t="s">
        <v>1391</v>
      </c>
      <c r="G656" s="89" t="s">
        <v>188</v>
      </c>
      <c r="H656" s="140">
        <v>230</v>
      </c>
      <c r="I656" s="154">
        <f t="shared" si="21"/>
        <v>-3.0000000000000023E-2</v>
      </c>
      <c r="J656" s="155">
        <f t="shared" si="22"/>
        <v>6.9000000000000057</v>
      </c>
      <c r="K656" s="156">
        <v>223.1</v>
      </c>
      <c r="L656" s="75"/>
    </row>
    <row r="657" spans="1:12" x14ac:dyDescent="0.25">
      <c r="A657" s="87">
        <v>647</v>
      </c>
      <c r="B657" s="137" t="s">
        <v>28</v>
      </c>
      <c r="C657" s="138" t="s">
        <v>1392</v>
      </c>
      <c r="D657" s="137" t="s">
        <v>28</v>
      </c>
      <c r="E657" s="139">
        <v>4414160</v>
      </c>
      <c r="F657" s="88" t="s">
        <v>1393</v>
      </c>
      <c r="G657" s="89" t="s">
        <v>188</v>
      </c>
      <c r="H657" s="140">
        <v>230</v>
      </c>
      <c r="I657" s="154">
        <f t="shared" si="21"/>
        <v>-3.0000000000000023E-2</v>
      </c>
      <c r="J657" s="155">
        <f t="shared" si="22"/>
        <v>6.9000000000000057</v>
      </c>
      <c r="K657" s="156">
        <v>223.1</v>
      </c>
      <c r="L657" s="75"/>
    </row>
    <row r="658" spans="1:12" x14ac:dyDescent="0.25">
      <c r="A658" s="87">
        <v>648</v>
      </c>
      <c r="B658" s="137" t="s">
        <v>28</v>
      </c>
      <c r="C658" s="138" t="s">
        <v>1394</v>
      </c>
      <c r="D658" s="137" t="s">
        <v>28</v>
      </c>
      <c r="E658" s="139">
        <v>4414161</v>
      </c>
      <c r="F658" s="88" t="s">
        <v>1395</v>
      </c>
      <c r="G658" s="89" t="s">
        <v>188</v>
      </c>
      <c r="H658" s="140">
        <v>230</v>
      </c>
      <c r="I658" s="154">
        <f t="shared" si="21"/>
        <v>-3.0000000000000023E-2</v>
      </c>
      <c r="J658" s="155">
        <f t="shared" si="22"/>
        <v>6.9000000000000057</v>
      </c>
      <c r="K658" s="156">
        <v>223.1</v>
      </c>
      <c r="L658" s="75"/>
    </row>
    <row r="659" spans="1:12" x14ac:dyDescent="0.25">
      <c r="A659" s="87">
        <v>649</v>
      </c>
      <c r="B659" s="137" t="s">
        <v>28</v>
      </c>
      <c r="C659" s="138" t="s">
        <v>1396</v>
      </c>
      <c r="D659" s="137" t="s">
        <v>28</v>
      </c>
      <c r="E659" s="139">
        <v>4414167</v>
      </c>
      <c r="F659" s="88" t="s">
        <v>1397</v>
      </c>
      <c r="G659" s="89" t="s">
        <v>188</v>
      </c>
      <c r="H659" s="140">
        <v>230</v>
      </c>
      <c r="I659" s="154">
        <f t="shared" si="21"/>
        <v>-3.0000000000000023E-2</v>
      </c>
      <c r="J659" s="155">
        <f t="shared" si="22"/>
        <v>6.9000000000000057</v>
      </c>
      <c r="K659" s="156">
        <v>223.1</v>
      </c>
      <c r="L659" s="75"/>
    </row>
    <row r="660" spans="1:12" x14ac:dyDescent="0.25">
      <c r="A660" s="87">
        <v>650</v>
      </c>
      <c r="B660" s="137" t="s">
        <v>28</v>
      </c>
      <c r="C660" s="138" t="s">
        <v>1398</v>
      </c>
      <c r="D660" s="137" t="s">
        <v>28</v>
      </c>
      <c r="E660" s="139">
        <v>4414170</v>
      </c>
      <c r="F660" s="88" t="s">
        <v>1399</v>
      </c>
      <c r="G660" s="89" t="s">
        <v>188</v>
      </c>
      <c r="H660" s="140">
        <v>230</v>
      </c>
      <c r="I660" s="154">
        <f t="shared" si="21"/>
        <v>-3.0000000000000023E-2</v>
      </c>
      <c r="J660" s="155">
        <f t="shared" si="22"/>
        <v>6.9000000000000057</v>
      </c>
      <c r="K660" s="156">
        <v>223.1</v>
      </c>
      <c r="L660" s="75"/>
    </row>
    <row r="661" spans="1:12" x14ac:dyDescent="0.25">
      <c r="A661" s="87">
        <v>651</v>
      </c>
      <c r="B661" s="137" t="s">
        <v>28</v>
      </c>
      <c r="C661" s="138" t="s">
        <v>1400</v>
      </c>
      <c r="D661" s="137" t="s">
        <v>28</v>
      </c>
      <c r="E661" s="139">
        <v>4414172</v>
      </c>
      <c r="F661" s="88" t="s">
        <v>1401</v>
      </c>
      <c r="G661" s="89" t="s">
        <v>188</v>
      </c>
      <c r="H661" s="140">
        <v>230</v>
      </c>
      <c r="I661" s="154">
        <f t="shared" si="21"/>
        <v>-3.0000000000000023E-2</v>
      </c>
      <c r="J661" s="155">
        <f t="shared" si="22"/>
        <v>6.9000000000000057</v>
      </c>
      <c r="K661" s="156">
        <v>223.1</v>
      </c>
      <c r="L661" s="75"/>
    </row>
    <row r="662" spans="1:12" x14ac:dyDescent="0.25">
      <c r="A662" s="87">
        <v>652</v>
      </c>
      <c r="B662" s="137" t="s">
        <v>28</v>
      </c>
      <c r="C662" s="138" t="s">
        <v>1402</v>
      </c>
      <c r="D662" s="137" t="s">
        <v>28</v>
      </c>
      <c r="E662" s="139">
        <v>4414173</v>
      </c>
      <c r="F662" s="88" t="s">
        <v>1403</v>
      </c>
      <c r="G662" s="89" t="s">
        <v>188</v>
      </c>
      <c r="H662" s="140">
        <v>230</v>
      </c>
      <c r="I662" s="154">
        <f t="shared" si="21"/>
        <v>-3.0000000000000023E-2</v>
      </c>
      <c r="J662" s="155">
        <f t="shared" si="22"/>
        <v>6.9000000000000057</v>
      </c>
      <c r="K662" s="156">
        <v>223.1</v>
      </c>
      <c r="L662" s="75"/>
    </row>
    <row r="663" spans="1:12" x14ac:dyDescent="0.25">
      <c r="A663" s="87">
        <v>653</v>
      </c>
      <c r="B663" s="137" t="s">
        <v>28</v>
      </c>
      <c r="C663" s="138" t="s">
        <v>1404</v>
      </c>
      <c r="D663" s="137" t="s">
        <v>28</v>
      </c>
      <c r="E663" s="139">
        <v>4414174</v>
      </c>
      <c r="F663" s="88" t="s">
        <v>1405</v>
      </c>
      <c r="G663" s="89" t="s">
        <v>188</v>
      </c>
      <c r="H663" s="140">
        <v>230</v>
      </c>
      <c r="I663" s="154">
        <f t="shared" si="21"/>
        <v>-3.0000000000000023E-2</v>
      </c>
      <c r="J663" s="155">
        <f t="shared" si="22"/>
        <v>6.9000000000000057</v>
      </c>
      <c r="K663" s="156">
        <v>223.1</v>
      </c>
      <c r="L663" s="75"/>
    </row>
    <row r="664" spans="1:12" x14ac:dyDescent="0.25">
      <c r="A664" s="87">
        <v>654</v>
      </c>
      <c r="B664" s="137" t="s">
        <v>28</v>
      </c>
      <c r="C664" s="138" t="s">
        <v>1406</v>
      </c>
      <c r="D664" s="137" t="s">
        <v>28</v>
      </c>
      <c r="E664" s="139">
        <v>4414176</v>
      </c>
      <c r="F664" s="88" t="s">
        <v>1407</v>
      </c>
      <c r="G664" s="89" t="s">
        <v>188</v>
      </c>
      <c r="H664" s="140">
        <v>230</v>
      </c>
      <c r="I664" s="154">
        <f t="shared" si="21"/>
        <v>-3.0000000000000023E-2</v>
      </c>
      <c r="J664" s="155">
        <f t="shared" si="22"/>
        <v>6.9000000000000057</v>
      </c>
      <c r="K664" s="156">
        <v>223.1</v>
      </c>
      <c r="L664" s="75"/>
    </row>
    <row r="665" spans="1:12" x14ac:dyDescent="0.25">
      <c r="A665" s="87">
        <v>655</v>
      </c>
      <c r="B665" s="137" t="s">
        <v>28</v>
      </c>
      <c r="C665" s="138" t="s">
        <v>1408</v>
      </c>
      <c r="D665" s="137" t="s">
        <v>28</v>
      </c>
      <c r="E665" s="139">
        <v>4414177</v>
      </c>
      <c r="F665" s="88" t="s">
        <v>1409</v>
      </c>
      <c r="G665" s="89" t="s">
        <v>188</v>
      </c>
      <c r="H665" s="140">
        <v>230</v>
      </c>
      <c r="I665" s="154">
        <f t="shared" si="21"/>
        <v>-3.0000000000000023E-2</v>
      </c>
      <c r="J665" s="155">
        <f t="shared" si="22"/>
        <v>6.9000000000000057</v>
      </c>
      <c r="K665" s="156">
        <v>223.1</v>
      </c>
      <c r="L665" s="75"/>
    </row>
    <row r="666" spans="1:12" x14ac:dyDescent="0.25">
      <c r="A666" s="87">
        <v>656</v>
      </c>
      <c r="B666" s="137" t="s">
        <v>28</v>
      </c>
      <c r="C666" s="138" t="s">
        <v>1410</v>
      </c>
      <c r="D666" s="137" t="s">
        <v>28</v>
      </c>
      <c r="E666" s="139">
        <v>4414179</v>
      </c>
      <c r="F666" s="88" t="s">
        <v>1411</v>
      </c>
      <c r="G666" s="89" t="s">
        <v>188</v>
      </c>
      <c r="H666" s="140">
        <v>230</v>
      </c>
      <c r="I666" s="154">
        <f t="shared" si="21"/>
        <v>-3.0000000000000023E-2</v>
      </c>
      <c r="J666" s="155">
        <f t="shared" si="22"/>
        <v>6.9000000000000057</v>
      </c>
      <c r="K666" s="156">
        <v>223.1</v>
      </c>
      <c r="L666" s="75"/>
    </row>
    <row r="667" spans="1:12" x14ac:dyDescent="0.25">
      <c r="A667" s="87">
        <v>657</v>
      </c>
      <c r="B667" s="137" t="s">
        <v>28</v>
      </c>
      <c r="C667" s="138" t="s">
        <v>1412</v>
      </c>
      <c r="D667" s="137" t="s">
        <v>28</v>
      </c>
      <c r="E667" s="139">
        <v>4414180</v>
      </c>
      <c r="F667" s="88" t="s">
        <v>1413</v>
      </c>
      <c r="G667" s="89" t="s">
        <v>188</v>
      </c>
      <c r="H667" s="140">
        <v>230</v>
      </c>
      <c r="I667" s="154">
        <f t="shared" si="21"/>
        <v>-3.0000000000000023E-2</v>
      </c>
      <c r="J667" s="155">
        <f t="shared" si="22"/>
        <v>6.9000000000000057</v>
      </c>
      <c r="K667" s="156">
        <v>223.1</v>
      </c>
      <c r="L667" s="75"/>
    </row>
    <row r="668" spans="1:12" x14ac:dyDescent="0.25">
      <c r="A668" s="87">
        <v>658</v>
      </c>
      <c r="B668" s="137" t="s">
        <v>28</v>
      </c>
      <c r="C668" s="138" t="s">
        <v>1414</v>
      </c>
      <c r="D668" s="137" t="s">
        <v>28</v>
      </c>
      <c r="E668" s="139">
        <v>4414182</v>
      </c>
      <c r="F668" s="88" t="s">
        <v>1415</v>
      </c>
      <c r="G668" s="89" t="s">
        <v>188</v>
      </c>
      <c r="H668" s="140">
        <v>230</v>
      </c>
      <c r="I668" s="154">
        <f t="shared" si="21"/>
        <v>-3.0000000000000023E-2</v>
      </c>
      <c r="J668" s="155">
        <f t="shared" si="22"/>
        <v>6.9000000000000057</v>
      </c>
      <c r="K668" s="156">
        <v>223.1</v>
      </c>
      <c r="L668" s="75"/>
    </row>
    <row r="669" spans="1:12" x14ac:dyDescent="0.25">
      <c r="A669" s="87">
        <v>659</v>
      </c>
      <c r="B669" s="137" t="s">
        <v>28</v>
      </c>
      <c r="C669" s="138" t="s">
        <v>1416</v>
      </c>
      <c r="D669" s="137" t="s">
        <v>28</v>
      </c>
      <c r="E669" s="139">
        <v>4414183</v>
      </c>
      <c r="F669" s="88" t="s">
        <v>1417</v>
      </c>
      <c r="G669" s="89" t="s">
        <v>188</v>
      </c>
      <c r="H669" s="140">
        <v>230</v>
      </c>
      <c r="I669" s="154">
        <f t="shared" si="21"/>
        <v>-3.0000000000000023E-2</v>
      </c>
      <c r="J669" s="155">
        <f t="shared" si="22"/>
        <v>6.9000000000000057</v>
      </c>
      <c r="K669" s="156">
        <v>223.1</v>
      </c>
      <c r="L669" s="75"/>
    </row>
    <row r="670" spans="1:12" x14ac:dyDescent="0.25">
      <c r="A670" s="87">
        <v>660</v>
      </c>
      <c r="B670" s="137" t="s">
        <v>28</v>
      </c>
      <c r="C670" s="138" t="s">
        <v>1418</v>
      </c>
      <c r="D670" s="137" t="s">
        <v>28</v>
      </c>
      <c r="E670" s="139">
        <v>4414184</v>
      </c>
      <c r="F670" s="88" t="s">
        <v>1419</v>
      </c>
      <c r="G670" s="89" t="s">
        <v>188</v>
      </c>
      <c r="H670" s="140">
        <v>230</v>
      </c>
      <c r="I670" s="154">
        <f t="shared" si="21"/>
        <v>-3.0000000000000023E-2</v>
      </c>
      <c r="J670" s="155">
        <f t="shared" si="22"/>
        <v>6.9000000000000057</v>
      </c>
      <c r="K670" s="156">
        <v>223.1</v>
      </c>
      <c r="L670" s="75"/>
    </row>
    <row r="671" spans="1:12" x14ac:dyDescent="0.25">
      <c r="A671" s="87">
        <v>661</v>
      </c>
      <c r="B671" s="137" t="s">
        <v>28</v>
      </c>
      <c r="C671" s="138" t="s">
        <v>1420</v>
      </c>
      <c r="D671" s="137" t="s">
        <v>28</v>
      </c>
      <c r="E671" s="139">
        <v>4414185</v>
      </c>
      <c r="F671" s="88" t="s">
        <v>1421</v>
      </c>
      <c r="G671" s="89" t="s">
        <v>188</v>
      </c>
      <c r="H671" s="140">
        <v>230</v>
      </c>
      <c r="I671" s="154">
        <f t="shared" si="21"/>
        <v>-3.0000000000000023E-2</v>
      </c>
      <c r="J671" s="155">
        <f t="shared" si="22"/>
        <v>6.9000000000000057</v>
      </c>
      <c r="K671" s="156">
        <v>223.1</v>
      </c>
      <c r="L671" s="75"/>
    </row>
    <row r="672" spans="1:12" x14ac:dyDescent="0.25">
      <c r="A672" s="87">
        <v>662</v>
      </c>
      <c r="B672" s="137" t="s">
        <v>28</v>
      </c>
      <c r="C672" s="138" t="s">
        <v>1422</v>
      </c>
      <c r="D672" s="137" t="s">
        <v>28</v>
      </c>
      <c r="E672" s="139">
        <v>4414188</v>
      </c>
      <c r="F672" s="88" t="s">
        <v>1423</v>
      </c>
      <c r="G672" s="89" t="s">
        <v>188</v>
      </c>
      <c r="H672" s="140">
        <v>230</v>
      </c>
      <c r="I672" s="154">
        <f t="shared" si="21"/>
        <v>-3.0000000000000023E-2</v>
      </c>
      <c r="J672" s="155">
        <f t="shared" si="22"/>
        <v>6.9000000000000057</v>
      </c>
      <c r="K672" s="156">
        <v>223.1</v>
      </c>
      <c r="L672" s="75"/>
    </row>
    <row r="673" spans="1:12" x14ac:dyDescent="0.25">
      <c r="A673" s="87">
        <v>663</v>
      </c>
      <c r="B673" s="137" t="s">
        <v>28</v>
      </c>
      <c r="C673" s="138" t="s">
        <v>1424</v>
      </c>
      <c r="D673" s="137" t="s">
        <v>28</v>
      </c>
      <c r="E673" s="139">
        <v>4414198</v>
      </c>
      <c r="F673" s="88" t="s">
        <v>1425</v>
      </c>
      <c r="G673" s="89" t="s">
        <v>188</v>
      </c>
      <c r="H673" s="140">
        <v>230</v>
      </c>
      <c r="I673" s="154">
        <f t="shared" si="21"/>
        <v>-3.0000000000000023E-2</v>
      </c>
      <c r="J673" s="155">
        <f t="shared" si="22"/>
        <v>6.9000000000000057</v>
      </c>
      <c r="K673" s="156">
        <v>223.1</v>
      </c>
      <c r="L673" s="75"/>
    </row>
    <row r="674" spans="1:12" x14ac:dyDescent="0.25">
      <c r="A674" s="87">
        <v>664</v>
      </c>
      <c r="B674" s="137" t="s">
        <v>28</v>
      </c>
      <c r="C674" s="138" t="s">
        <v>1426</v>
      </c>
      <c r="D674" s="137" t="s">
        <v>28</v>
      </c>
      <c r="E674" s="139">
        <v>4414199</v>
      </c>
      <c r="F674" s="88" t="s">
        <v>1427</v>
      </c>
      <c r="G674" s="89" t="s">
        <v>188</v>
      </c>
      <c r="H674" s="140">
        <v>230</v>
      </c>
      <c r="I674" s="154">
        <f t="shared" si="21"/>
        <v>-3.0000000000000023E-2</v>
      </c>
      <c r="J674" s="155">
        <f t="shared" si="22"/>
        <v>6.9000000000000057</v>
      </c>
      <c r="K674" s="156">
        <v>223.1</v>
      </c>
      <c r="L674" s="75"/>
    </row>
    <row r="675" spans="1:12" x14ac:dyDescent="0.25">
      <c r="A675" s="87">
        <v>665</v>
      </c>
      <c r="B675" s="137" t="s">
        <v>28</v>
      </c>
      <c r="C675" s="138" t="s">
        <v>1428</v>
      </c>
      <c r="D675" s="137" t="s">
        <v>28</v>
      </c>
      <c r="E675" s="139">
        <v>4415044</v>
      </c>
      <c r="F675" s="88" t="s">
        <v>1311</v>
      </c>
      <c r="G675" s="89" t="s">
        <v>188</v>
      </c>
      <c r="H675" s="140">
        <v>1780</v>
      </c>
      <c r="I675" s="154">
        <f t="shared" si="21"/>
        <v>-3.0000000000000051E-2</v>
      </c>
      <c r="J675" s="155">
        <f t="shared" si="22"/>
        <v>53.400000000000091</v>
      </c>
      <c r="K675" s="156">
        <v>1726.6</v>
      </c>
      <c r="L675" s="75"/>
    </row>
    <row r="676" spans="1:12" x14ac:dyDescent="0.25">
      <c r="A676" s="87">
        <v>666</v>
      </c>
      <c r="B676" s="137" t="s">
        <v>28</v>
      </c>
      <c r="C676" s="138" t="s">
        <v>1429</v>
      </c>
      <c r="D676" s="137" t="s">
        <v>28</v>
      </c>
      <c r="E676" s="139">
        <v>4415045</v>
      </c>
      <c r="F676" s="88" t="s">
        <v>1430</v>
      </c>
      <c r="G676" s="89" t="s">
        <v>188</v>
      </c>
      <c r="H676" s="140">
        <v>1806</v>
      </c>
      <c r="I676" s="154">
        <f t="shared" si="21"/>
        <v>-3.0000000000000034E-2</v>
      </c>
      <c r="J676" s="155">
        <f t="shared" si="22"/>
        <v>54.180000000000064</v>
      </c>
      <c r="K676" s="156">
        <v>1751.82</v>
      </c>
      <c r="L676" s="75"/>
    </row>
    <row r="677" spans="1:12" x14ac:dyDescent="0.25">
      <c r="A677" s="87">
        <v>667</v>
      </c>
      <c r="B677" s="137" t="s">
        <v>28</v>
      </c>
      <c r="C677" s="138" t="s">
        <v>1431</v>
      </c>
      <c r="D677" s="137" t="s">
        <v>28</v>
      </c>
      <c r="E677" s="139">
        <v>4415193</v>
      </c>
      <c r="F677" s="88" t="s">
        <v>1432</v>
      </c>
      <c r="G677" s="89" t="s">
        <v>188</v>
      </c>
      <c r="H677" s="140">
        <v>163</v>
      </c>
      <c r="I677" s="154">
        <f t="shared" si="21"/>
        <v>-3.0000000000000089E-2</v>
      </c>
      <c r="J677" s="155">
        <f t="shared" si="22"/>
        <v>4.8900000000000148</v>
      </c>
      <c r="K677" s="156">
        <v>158.10999999999999</v>
      </c>
      <c r="L677" s="75"/>
    </row>
    <row r="678" spans="1:12" x14ac:dyDescent="0.25">
      <c r="A678" s="87">
        <v>668</v>
      </c>
      <c r="B678" s="137" t="s">
        <v>28</v>
      </c>
      <c r="C678" s="138" t="s">
        <v>1433</v>
      </c>
      <c r="D678" s="137" t="s">
        <v>28</v>
      </c>
      <c r="E678" s="139">
        <v>4415198</v>
      </c>
      <c r="F678" s="88" t="s">
        <v>1434</v>
      </c>
      <c r="G678" s="89" t="s">
        <v>188</v>
      </c>
      <c r="H678" s="140">
        <v>156</v>
      </c>
      <c r="I678" s="154">
        <f t="shared" si="21"/>
        <v>-3.0000000000000044E-2</v>
      </c>
      <c r="J678" s="155">
        <f t="shared" si="22"/>
        <v>4.6800000000000068</v>
      </c>
      <c r="K678" s="156">
        <v>151.32</v>
      </c>
      <c r="L678" s="75"/>
    </row>
    <row r="679" spans="1:12" x14ac:dyDescent="0.25">
      <c r="A679" s="87">
        <v>669</v>
      </c>
      <c r="B679" s="137" t="s">
        <v>28</v>
      </c>
      <c r="C679" s="138" t="s">
        <v>1435</v>
      </c>
      <c r="D679" s="137" t="s">
        <v>28</v>
      </c>
      <c r="E679" s="139">
        <v>4415200</v>
      </c>
      <c r="F679" s="88" t="s">
        <v>1436</v>
      </c>
      <c r="G679" s="89" t="s">
        <v>188</v>
      </c>
      <c r="H679" s="140">
        <v>772</v>
      </c>
      <c r="I679" s="154">
        <f t="shared" si="21"/>
        <v>-2.9999999999999957E-2</v>
      </c>
      <c r="J679" s="155">
        <f t="shared" si="22"/>
        <v>23.159999999999968</v>
      </c>
      <c r="K679" s="156">
        <v>748.84</v>
      </c>
      <c r="L679" s="75"/>
    </row>
    <row r="680" spans="1:12" x14ac:dyDescent="0.25">
      <c r="A680" s="87">
        <v>670</v>
      </c>
      <c r="B680" s="137" t="s">
        <v>28</v>
      </c>
      <c r="C680" s="138" t="s">
        <v>1437</v>
      </c>
      <c r="D680" s="137" t="s">
        <v>28</v>
      </c>
      <c r="E680" s="139">
        <v>4415203</v>
      </c>
      <c r="F680" s="88" t="s">
        <v>1438</v>
      </c>
      <c r="G680" s="89" t="s">
        <v>188</v>
      </c>
      <c r="H680" s="140">
        <v>606</v>
      </c>
      <c r="I680" s="154">
        <f t="shared" si="21"/>
        <v>-3.0000000000000106E-2</v>
      </c>
      <c r="J680" s="155">
        <f t="shared" si="22"/>
        <v>18.180000000000064</v>
      </c>
      <c r="K680" s="156">
        <v>587.81999999999994</v>
      </c>
      <c r="L680" s="75"/>
    </row>
    <row r="681" spans="1:12" x14ac:dyDescent="0.25">
      <c r="A681" s="87">
        <v>671</v>
      </c>
      <c r="B681" s="137" t="s">
        <v>28</v>
      </c>
      <c r="C681" s="138" t="s">
        <v>1439</v>
      </c>
      <c r="D681" s="137" t="s">
        <v>28</v>
      </c>
      <c r="E681" s="139">
        <v>4415207</v>
      </c>
      <c r="F681" s="88" t="s">
        <v>1440</v>
      </c>
      <c r="G681" s="89" t="s">
        <v>188</v>
      </c>
      <c r="H681" s="140">
        <v>604</v>
      </c>
      <c r="I681" s="154">
        <f t="shared" si="21"/>
        <v>-3.0000000000000006E-2</v>
      </c>
      <c r="J681" s="155">
        <f t="shared" si="22"/>
        <v>18.120000000000005</v>
      </c>
      <c r="K681" s="156">
        <v>585.88</v>
      </c>
      <c r="L681" s="75"/>
    </row>
    <row r="682" spans="1:12" x14ac:dyDescent="0.25">
      <c r="A682" s="87">
        <v>672</v>
      </c>
      <c r="B682" s="137" t="s">
        <v>28</v>
      </c>
      <c r="C682" s="138" t="s">
        <v>1441</v>
      </c>
      <c r="D682" s="137" t="s">
        <v>28</v>
      </c>
      <c r="E682" s="139">
        <v>4415217</v>
      </c>
      <c r="F682" s="88" t="s">
        <v>1442</v>
      </c>
      <c r="G682" s="89" t="s">
        <v>188</v>
      </c>
      <c r="H682" s="140">
        <v>518</v>
      </c>
      <c r="I682" s="154">
        <f t="shared" si="21"/>
        <v>-3.0000000000000041E-2</v>
      </c>
      <c r="J682" s="155">
        <f t="shared" si="22"/>
        <v>15.54000000000002</v>
      </c>
      <c r="K682" s="156">
        <v>502.46</v>
      </c>
      <c r="L682" s="75"/>
    </row>
    <row r="683" spans="1:12" x14ac:dyDescent="0.25">
      <c r="A683" s="87">
        <v>673</v>
      </c>
      <c r="B683" s="137" t="s">
        <v>28</v>
      </c>
      <c r="C683" s="138" t="s">
        <v>1443</v>
      </c>
      <c r="D683" s="137" t="s">
        <v>28</v>
      </c>
      <c r="E683" s="139">
        <v>4415327</v>
      </c>
      <c r="F683" s="88" t="s">
        <v>1444</v>
      </c>
      <c r="G683" s="89" t="s">
        <v>188</v>
      </c>
      <c r="H683" s="140">
        <v>414</v>
      </c>
      <c r="I683" s="154">
        <f t="shared" si="21"/>
        <v>-3.0000000000000037E-2</v>
      </c>
      <c r="J683" s="155">
        <f t="shared" si="22"/>
        <v>12.420000000000016</v>
      </c>
      <c r="K683" s="156">
        <v>401.58</v>
      </c>
      <c r="L683" s="75"/>
    </row>
    <row r="684" spans="1:12" x14ac:dyDescent="0.25">
      <c r="A684" s="87">
        <v>674</v>
      </c>
      <c r="B684" s="137" t="s">
        <v>28</v>
      </c>
      <c r="C684" s="138" t="s">
        <v>1445</v>
      </c>
      <c r="D684" s="137" t="s">
        <v>28</v>
      </c>
      <c r="E684" s="139">
        <v>4415328</v>
      </c>
      <c r="F684" s="88" t="s">
        <v>1446</v>
      </c>
      <c r="G684" s="89" t="s">
        <v>188</v>
      </c>
      <c r="H684" s="140">
        <v>460</v>
      </c>
      <c r="I684" s="154">
        <f t="shared" si="21"/>
        <v>-3.0000000000000023E-2</v>
      </c>
      <c r="J684" s="155">
        <f t="shared" si="22"/>
        <v>13.800000000000011</v>
      </c>
      <c r="K684" s="156">
        <v>446.2</v>
      </c>
      <c r="L684" s="75"/>
    </row>
    <row r="685" spans="1:12" x14ac:dyDescent="0.25">
      <c r="A685" s="87">
        <v>675</v>
      </c>
      <c r="B685" s="137" t="s">
        <v>28</v>
      </c>
      <c r="C685" s="138" t="s">
        <v>1447</v>
      </c>
      <c r="D685" s="137" t="s">
        <v>28</v>
      </c>
      <c r="E685" s="139">
        <v>4415330</v>
      </c>
      <c r="F685" s="88" t="s">
        <v>1448</v>
      </c>
      <c r="G685" s="89" t="s">
        <v>188</v>
      </c>
      <c r="H685" s="140">
        <v>504</v>
      </c>
      <c r="I685" s="154">
        <f t="shared" si="21"/>
        <v>-3.0000000000000009E-2</v>
      </c>
      <c r="J685" s="155">
        <f t="shared" si="22"/>
        <v>15.120000000000005</v>
      </c>
      <c r="K685" s="156">
        <v>488.88</v>
      </c>
      <c r="L685" s="75"/>
    </row>
    <row r="686" spans="1:12" x14ac:dyDescent="0.25">
      <c r="A686" s="87">
        <v>676</v>
      </c>
      <c r="B686" s="137" t="s">
        <v>28</v>
      </c>
      <c r="C686" s="138" t="s">
        <v>1449</v>
      </c>
      <c r="D686" s="137" t="s">
        <v>28</v>
      </c>
      <c r="E686" s="139">
        <v>4415506</v>
      </c>
      <c r="F686" s="88" t="s">
        <v>1450</v>
      </c>
      <c r="G686" s="89" t="s">
        <v>188</v>
      </c>
      <c r="H686" s="140">
        <v>714</v>
      </c>
      <c r="I686" s="154">
        <f t="shared" si="21"/>
        <v>-3.0000000000000103E-2</v>
      </c>
      <c r="J686" s="155">
        <f t="shared" si="22"/>
        <v>21.420000000000073</v>
      </c>
      <c r="K686" s="156">
        <v>692.57999999999993</v>
      </c>
      <c r="L686" s="75"/>
    </row>
    <row r="687" spans="1:12" x14ac:dyDescent="0.25">
      <c r="A687" s="87">
        <v>677</v>
      </c>
      <c r="B687" s="137" t="s">
        <v>28</v>
      </c>
      <c r="C687" s="138" t="s">
        <v>1451</v>
      </c>
      <c r="D687" s="137" t="s">
        <v>28</v>
      </c>
      <c r="E687" s="139">
        <v>4425042</v>
      </c>
      <c r="F687" s="88" t="s">
        <v>1452</v>
      </c>
      <c r="G687" s="89" t="s">
        <v>188</v>
      </c>
      <c r="H687" s="140">
        <v>232</v>
      </c>
      <c r="I687" s="154">
        <f t="shared" si="21"/>
        <v>-3.0000000000000034E-2</v>
      </c>
      <c r="J687" s="155">
        <f t="shared" si="22"/>
        <v>6.960000000000008</v>
      </c>
      <c r="K687" s="156">
        <v>225.04</v>
      </c>
      <c r="L687" s="75"/>
    </row>
    <row r="688" spans="1:12" x14ac:dyDescent="0.25">
      <c r="A688" s="87">
        <v>678</v>
      </c>
      <c r="B688" s="137" t="s">
        <v>28</v>
      </c>
      <c r="C688" s="138" t="s">
        <v>1453</v>
      </c>
      <c r="D688" s="137" t="s">
        <v>28</v>
      </c>
      <c r="E688" s="139">
        <v>4425147</v>
      </c>
      <c r="F688" s="88" t="s">
        <v>1454</v>
      </c>
      <c r="G688" s="89" t="s">
        <v>188</v>
      </c>
      <c r="H688" s="140">
        <v>5050</v>
      </c>
      <c r="I688" s="154">
        <f t="shared" si="21"/>
        <v>-0.03</v>
      </c>
      <c r="J688" s="155">
        <f t="shared" si="22"/>
        <v>151.5</v>
      </c>
      <c r="K688" s="156">
        <v>4898.5</v>
      </c>
      <c r="L688" s="75"/>
    </row>
    <row r="689" spans="1:12" x14ac:dyDescent="0.25">
      <c r="A689" s="87">
        <v>679</v>
      </c>
      <c r="B689" s="137" t="s">
        <v>28</v>
      </c>
      <c r="C689" s="138" t="s">
        <v>1455</v>
      </c>
      <c r="D689" s="137" t="s">
        <v>28</v>
      </c>
      <c r="E689" s="139">
        <v>4425642</v>
      </c>
      <c r="F689" s="88" t="s">
        <v>1456</v>
      </c>
      <c r="G689" s="89" t="s">
        <v>188</v>
      </c>
      <c r="H689" s="140">
        <v>700</v>
      </c>
      <c r="I689" s="154">
        <f t="shared" si="21"/>
        <v>-0.03</v>
      </c>
      <c r="J689" s="155">
        <f t="shared" si="22"/>
        <v>21</v>
      </c>
      <c r="K689" s="156">
        <v>679</v>
      </c>
      <c r="L689" s="75"/>
    </row>
    <row r="690" spans="1:12" x14ac:dyDescent="0.25">
      <c r="A690" s="87">
        <v>680</v>
      </c>
      <c r="B690" s="137" t="s">
        <v>28</v>
      </c>
      <c r="C690" s="138" t="s">
        <v>1457</v>
      </c>
      <c r="D690" s="137" t="s">
        <v>28</v>
      </c>
      <c r="E690" s="139">
        <v>4426479</v>
      </c>
      <c r="F690" s="88" t="s">
        <v>1458</v>
      </c>
      <c r="G690" s="89" t="s">
        <v>188</v>
      </c>
      <c r="H690" s="140">
        <v>116800</v>
      </c>
      <c r="I690" s="154">
        <f t="shared" si="21"/>
        <v>-0.03</v>
      </c>
      <c r="J690" s="155">
        <f t="shared" si="22"/>
        <v>3504</v>
      </c>
      <c r="K690" s="156">
        <v>113296</v>
      </c>
      <c r="L690" s="75"/>
    </row>
    <row r="691" spans="1:12" x14ac:dyDescent="0.25">
      <c r="A691" s="87">
        <v>681</v>
      </c>
      <c r="B691" s="137" t="s">
        <v>28</v>
      </c>
      <c r="C691" s="138" t="s">
        <v>1459</v>
      </c>
      <c r="D691" s="137" t="s">
        <v>28</v>
      </c>
      <c r="E691" s="139">
        <v>4426714</v>
      </c>
      <c r="F691" s="88" t="s">
        <v>1286</v>
      </c>
      <c r="G691" s="89" t="s">
        <v>188</v>
      </c>
      <c r="H691" s="140">
        <v>405</v>
      </c>
      <c r="I691" s="154">
        <f t="shared" si="21"/>
        <v>-3.0000000000000086E-2</v>
      </c>
      <c r="J691" s="155">
        <f t="shared" si="22"/>
        <v>12.150000000000034</v>
      </c>
      <c r="K691" s="156">
        <v>392.84999999999997</v>
      </c>
      <c r="L691" s="75"/>
    </row>
    <row r="692" spans="1:12" x14ac:dyDescent="0.25">
      <c r="A692" s="87">
        <v>682</v>
      </c>
      <c r="B692" s="137" t="s">
        <v>28</v>
      </c>
      <c r="C692" s="138" t="s">
        <v>1460</v>
      </c>
      <c r="D692" s="137" t="s">
        <v>28</v>
      </c>
      <c r="E692" s="139">
        <v>4426715</v>
      </c>
      <c r="F692" s="88" t="s">
        <v>1461</v>
      </c>
      <c r="G692" s="89" t="s">
        <v>188</v>
      </c>
      <c r="H692" s="140">
        <v>495</v>
      </c>
      <c r="I692" s="154">
        <f t="shared" si="21"/>
        <v>-3.0000000000000047E-2</v>
      </c>
      <c r="J692" s="155">
        <f t="shared" si="22"/>
        <v>14.850000000000023</v>
      </c>
      <c r="K692" s="156">
        <v>480.15</v>
      </c>
      <c r="L692" s="75"/>
    </row>
    <row r="693" spans="1:12" x14ac:dyDescent="0.25">
      <c r="A693" s="87">
        <v>683</v>
      </c>
      <c r="B693" s="137" t="s">
        <v>28</v>
      </c>
      <c r="C693" s="138" t="s">
        <v>1462</v>
      </c>
      <c r="D693" s="137" t="s">
        <v>28</v>
      </c>
      <c r="E693" s="139">
        <v>4426961</v>
      </c>
      <c r="F693" s="88" t="s">
        <v>1463</v>
      </c>
      <c r="G693" s="89" t="s">
        <v>188</v>
      </c>
      <c r="H693" s="140">
        <v>364</v>
      </c>
      <c r="I693" s="154">
        <f t="shared" si="21"/>
        <v>-3.0000000000000044E-2</v>
      </c>
      <c r="J693" s="155">
        <f t="shared" si="22"/>
        <v>10.920000000000016</v>
      </c>
      <c r="K693" s="156">
        <v>353.08</v>
      </c>
      <c r="L693" s="75"/>
    </row>
    <row r="694" spans="1:12" x14ac:dyDescent="0.25">
      <c r="A694" s="87">
        <v>684</v>
      </c>
      <c r="B694" s="137" t="s">
        <v>28</v>
      </c>
      <c r="C694" s="138" t="s">
        <v>1464</v>
      </c>
      <c r="D694" s="137" t="s">
        <v>28</v>
      </c>
      <c r="E694" s="139">
        <v>4427037</v>
      </c>
      <c r="F694" s="88" t="s">
        <v>1465</v>
      </c>
      <c r="G694" s="89" t="s">
        <v>188</v>
      </c>
      <c r="H694" s="140">
        <v>166</v>
      </c>
      <c r="I694" s="154">
        <f t="shared" si="21"/>
        <v>-3.000000000000011E-2</v>
      </c>
      <c r="J694" s="155">
        <f t="shared" si="22"/>
        <v>4.9800000000000182</v>
      </c>
      <c r="K694" s="156">
        <v>161.01999999999998</v>
      </c>
      <c r="L694" s="75"/>
    </row>
    <row r="695" spans="1:12" x14ac:dyDescent="0.25">
      <c r="A695" s="87">
        <v>685</v>
      </c>
      <c r="B695" s="137" t="s">
        <v>28</v>
      </c>
      <c r="C695" s="138" t="s">
        <v>1466</v>
      </c>
      <c r="D695" s="137" t="s">
        <v>28</v>
      </c>
      <c r="E695" s="139">
        <v>4427038</v>
      </c>
      <c r="F695" s="88" t="s">
        <v>1467</v>
      </c>
      <c r="G695" s="89" t="s">
        <v>188</v>
      </c>
      <c r="H695" s="140">
        <v>205</v>
      </c>
      <c r="I695" s="154">
        <f t="shared" si="21"/>
        <v>-3.0000000000000027E-2</v>
      </c>
      <c r="J695" s="155">
        <f t="shared" si="22"/>
        <v>6.1500000000000057</v>
      </c>
      <c r="K695" s="156">
        <v>198.85</v>
      </c>
      <c r="L695" s="75"/>
    </row>
    <row r="696" spans="1:12" x14ac:dyDescent="0.25">
      <c r="A696" s="87">
        <v>686</v>
      </c>
      <c r="B696" s="137" t="s">
        <v>28</v>
      </c>
      <c r="C696" s="138" t="s">
        <v>1468</v>
      </c>
      <c r="D696" s="137" t="s">
        <v>28</v>
      </c>
      <c r="E696" s="139">
        <v>4427409</v>
      </c>
      <c r="F696" s="88" t="s">
        <v>1469</v>
      </c>
      <c r="G696" s="89" t="s">
        <v>188</v>
      </c>
      <c r="H696" s="140">
        <v>1098</v>
      </c>
      <c r="I696" s="154">
        <f t="shared" si="21"/>
        <v>-3.0000000000000051E-2</v>
      </c>
      <c r="J696" s="155">
        <f t="shared" si="22"/>
        <v>32.940000000000055</v>
      </c>
      <c r="K696" s="156">
        <v>1065.06</v>
      </c>
      <c r="L696" s="75"/>
    </row>
    <row r="697" spans="1:12" x14ac:dyDescent="0.25">
      <c r="A697" s="87">
        <v>687</v>
      </c>
      <c r="B697" s="137" t="s">
        <v>28</v>
      </c>
      <c r="C697" s="138" t="s">
        <v>1470</v>
      </c>
      <c r="D697" s="137" t="s">
        <v>28</v>
      </c>
      <c r="E697" s="139">
        <v>4427410</v>
      </c>
      <c r="F697" s="88" t="s">
        <v>1471</v>
      </c>
      <c r="G697" s="89" t="s">
        <v>188</v>
      </c>
      <c r="H697" s="140">
        <v>1004</v>
      </c>
      <c r="I697" s="154">
        <f t="shared" si="21"/>
        <v>-3.0000000000000006E-2</v>
      </c>
      <c r="J697" s="155">
        <f t="shared" si="22"/>
        <v>30.120000000000005</v>
      </c>
      <c r="K697" s="156">
        <v>973.88</v>
      </c>
      <c r="L697" s="75"/>
    </row>
    <row r="698" spans="1:12" x14ac:dyDescent="0.25">
      <c r="A698" s="87">
        <v>688</v>
      </c>
      <c r="B698" s="137" t="s">
        <v>28</v>
      </c>
      <c r="C698" s="138" t="s">
        <v>1472</v>
      </c>
      <c r="D698" s="137" t="s">
        <v>28</v>
      </c>
      <c r="E698" s="139">
        <v>4427807</v>
      </c>
      <c r="F698" s="88" t="s">
        <v>1473</v>
      </c>
      <c r="G698" s="89" t="s">
        <v>188</v>
      </c>
      <c r="H698" s="140">
        <v>383</v>
      </c>
      <c r="I698" s="154">
        <f t="shared" si="21"/>
        <v>-3.0000000000000023E-2</v>
      </c>
      <c r="J698" s="155">
        <f t="shared" si="22"/>
        <v>11.490000000000009</v>
      </c>
      <c r="K698" s="156">
        <v>371.51</v>
      </c>
      <c r="L698" s="75"/>
    </row>
    <row r="699" spans="1:12" x14ac:dyDescent="0.25">
      <c r="A699" s="87">
        <v>689</v>
      </c>
      <c r="B699" s="137" t="s">
        <v>28</v>
      </c>
      <c r="C699" s="138" t="s">
        <v>1474</v>
      </c>
      <c r="D699" s="137" t="s">
        <v>28</v>
      </c>
      <c r="E699" s="139">
        <v>4427975</v>
      </c>
      <c r="F699" s="88" t="s">
        <v>1475</v>
      </c>
      <c r="G699" s="89" t="s">
        <v>188</v>
      </c>
      <c r="H699" s="140">
        <v>287</v>
      </c>
      <c r="I699" s="154">
        <f t="shared" si="21"/>
        <v>-3.0000000000000047E-2</v>
      </c>
      <c r="J699" s="155">
        <f t="shared" si="22"/>
        <v>8.6100000000000136</v>
      </c>
      <c r="K699" s="156">
        <v>278.39</v>
      </c>
      <c r="L699" s="75"/>
    </row>
    <row r="700" spans="1:12" x14ac:dyDescent="0.25">
      <c r="A700" s="87">
        <v>690</v>
      </c>
      <c r="B700" s="137" t="s">
        <v>28</v>
      </c>
      <c r="C700" s="138" t="s">
        <v>1476</v>
      </c>
      <c r="D700" s="137" t="s">
        <v>28</v>
      </c>
      <c r="E700" s="139">
        <v>4428176</v>
      </c>
      <c r="F700" s="88" t="s">
        <v>1477</v>
      </c>
      <c r="G700" s="89" t="s">
        <v>188</v>
      </c>
      <c r="H700" s="140">
        <v>1722</v>
      </c>
      <c r="I700" s="154">
        <f t="shared" si="21"/>
        <v>-3.0000000000000047E-2</v>
      </c>
      <c r="J700" s="155">
        <f t="shared" si="22"/>
        <v>51.660000000000082</v>
      </c>
      <c r="K700" s="156">
        <v>1670.34</v>
      </c>
      <c r="L700" s="75"/>
    </row>
    <row r="701" spans="1:12" x14ac:dyDescent="0.25">
      <c r="A701" s="87">
        <v>691</v>
      </c>
      <c r="B701" s="137" t="s">
        <v>28</v>
      </c>
      <c r="C701" s="138" t="s">
        <v>1478</v>
      </c>
      <c r="D701" s="137" t="s">
        <v>28</v>
      </c>
      <c r="E701" s="139">
        <v>4432250</v>
      </c>
      <c r="F701" s="88" t="s">
        <v>3103</v>
      </c>
      <c r="G701" s="89" t="s">
        <v>188</v>
      </c>
      <c r="H701" s="140">
        <v>5150</v>
      </c>
      <c r="I701" s="154">
        <f t="shared" si="21"/>
        <v>-0.03</v>
      </c>
      <c r="J701" s="155">
        <f t="shared" si="22"/>
        <v>154.5</v>
      </c>
      <c r="K701" s="156">
        <v>4995.5</v>
      </c>
      <c r="L701" s="75"/>
    </row>
    <row r="702" spans="1:12" x14ac:dyDescent="0.25">
      <c r="A702" s="87">
        <v>692</v>
      </c>
      <c r="B702" s="137" t="s">
        <v>28</v>
      </c>
      <c r="C702" s="138" t="s">
        <v>1479</v>
      </c>
      <c r="D702" s="137" t="s">
        <v>28</v>
      </c>
      <c r="E702" s="139">
        <v>4440751</v>
      </c>
      <c r="F702" s="88" t="s">
        <v>1480</v>
      </c>
      <c r="G702" s="89" t="s">
        <v>188</v>
      </c>
      <c r="H702" s="140">
        <v>5840</v>
      </c>
      <c r="I702" s="154">
        <f t="shared" si="21"/>
        <v>-2.9999999999999968E-2</v>
      </c>
      <c r="J702" s="155">
        <f t="shared" si="22"/>
        <v>175.19999999999982</v>
      </c>
      <c r="K702" s="156">
        <v>5664.8</v>
      </c>
      <c r="L702" s="75"/>
    </row>
    <row r="703" spans="1:12" x14ac:dyDescent="0.25">
      <c r="A703" s="87">
        <v>693</v>
      </c>
      <c r="B703" s="137" t="s">
        <v>28</v>
      </c>
      <c r="C703" s="138" t="s">
        <v>1481</v>
      </c>
      <c r="D703" s="137" t="s">
        <v>28</v>
      </c>
      <c r="E703" s="139">
        <v>4441350</v>
      </c>
      <c r="F703" s="88" t="s">
        <v>1482</v>
      </c>
      <c r="G703" s="89" t="s">
        <v>188</v>
      </c>
      <c r="H703" s="140">
        <v>397</v>
      </c>
      <c r="I703" s="154">
        <f t="shared" si="21"/>
        <v>-3.0000000000000061E-2</v>
      </c>
      <c r="J703" s="155">
        <f t="shared" si="22"/>
        <v>11.910000000000025</v>
      </c>
      <c r="K703" s="156">
        <v>385.09</v>
      </c>
      <c r="L703" s="75"/>
    </row>
    <row r="704" spans="1:12" x14ac:dyDescent="0.25">
      <c r="A704" s="87">
        <v>694</v>
      </c>
      <c r="B704" s="137" t="s">
        <v>28</v>
      </c>
      <c r="C704" s="138" t="s">
        <v>1483</v>
      </c>
      <c r="D704" s="137" t="s">
        <v>28</v>
      </c>
      <c r="E704" s="139">
        <v>4441351</v>
      </c>
      <c r="F704" s="88" t="s">
        <v>1484</v>
      </c>
      <c r="G704" s="89" t="s">
        <v>188</v>
      </c>
      <c r="H704" s="140">
        <v>720</v>
      </c>
      <c r="I704" s="154">
        <f t="shared" si="21"/>
        <v>-3.000000000000003E-2</v>
      </c>
      <c r="J704" s="155">
        <f t="shared" si="22"/>
        <v>21.600000000000023</v>
      </c>
      <c r="K704" s="156">
        <v>698.4</v>
      </c>
      <c r="L704" s="75"/>
    </row>
    <row r="705" spans="1:12" x14ac:dyDescent="0.25">
      <c r="A705" s="87">
        <v>695</v>
      </c>
      <c r="B705" s="137" t="s">
        <v>28</v>
      </c>
      <c r="C705" s="138" t="s">
        <v>1485</v>
      </c>
      <c r="D705" s="137" t="s">
        <v>28</v>
      </c>
      <c r="E705" s="139">
        <v>4441352</v>
      </c>
      <c r="F705" s="88" t="s">
        <v>1486</v>
      </c>
      <c r="G705" s="89" t="s">
        <v>188</v>
      </c>
      <c r="H705" s="140">
        <v>670</v>
      </c>
      <c r="I705" s="154">
        <f t="shared" si="21"/>
        <v>-3.0000000000000034E-2</v>
      </c>
      <c r="J705" s="155">
        <f t="shared" si="22"/>
        <v>20.100000000000023</v>
      </c>
      <c r="K705" s="156">
        <v>649.9</v>
      </c>
      <c r="L705" s="75"/>
    </row>
    <row r="706" spans="1:12" x14ac:dyDescent="0.25">
      <c r="A706" s="87">
        <v>696</v>
      </c>
      <c r="B706" s="137" t="s">
        <v>28</v>
      </c>
      <c r="C706" s="138" t="s">
        <v>1487</v>
      </c>
      <c r="D706" s="137" t="s">
        <v>28</v>
      </c>
      <c r="E706" s="139">
        <v>4441763</v>
      </c>
      <c r="F706" s="88" t="s">
        <v>1488</v>
      </c>
      <c r="G706" s="89" t="s">
        <v>188</v>
      </c>
      <c r="H706" s="140">
        <v>57300</v>
      </c>
      <c r="I706" s="154">
        <f t="shared" si="21"/>
        <v>-0.03</v>
      </c>
      <c r="J706" s="155">
        <f t="shared" si="22"/>
        <v>1719</v>
      </c>
      <c r="K706" s="156">
        <v>55581</v>
      </c>
      <c r="L706" s="75"/>
    </row>
    <row r="707" spans="1:12" x14ac:dyDescent="0.25">
      <c r="A707" s="87">
        <v>697</v>
      </c>
      <c r="B707" s="137" t="s">
        <v>28</v>
      </c>
      <c r="C707" s="138" t="s">
        <v>1489</v>
      </c>
      <c r="D707" s="137" t="s">
        <v>28</v>
      </c>
      <c r="E707" s="139">
        <v>4442135</v>
      </c>
      <c r="F707" s="88" t="s">
        <v>1490</v>
      </c>
      <c r="G707" s="89" t="s">
        <v>188</v>
      </c>
      <c r="H707" s="140">
        <v>368</v>
      </c>
      <c r="I707" s="154">
        <f t="shared" si="21"/>
        <v>-3.0000000000000054E-2</v>
      </c>
      <c r="J707" s="155">
        <f t="shared" si="22"/>
        <v>11.04000000000002</v>
      </c>
      <c r="K707" s="156">
        <v>356.96</v>
      </c>
      <c r="L707" s="75"/>
    </row>
    <row r="708" spans="1:12" x14ac:dyDescent="0.25">
      <c r="A708" s="87">
        <v>698</v>
      </c>
      <c r="B708" s="137" t="s">
        <v>28</v>
      </c>
      <c r="C708" s="138" t="s">
        <v>1491</v>
      </c>
      <c r="D708" s="137" t="s">
        <v>28</v>
      </c>
      <c r="E708" s="139">
        <v>4442136</v>
      </c>
      <c r="F708" s="88" t="s">
        <v>1490</v>
      </c>
      <c r="G708" s="89" t="s">
        <v>188</v>
      </c>
      <c r="H708" s="140">
        <v>1626</v>
      </c>
      <c r="I708" s="154">
        <f t="shared" si="21"/>
        <v>-2.9999999999999982E-2</v>
      </c>
      <c r="J708" s="155">
        <f t="shared" si="22"/>
        <v>48.779999999999973</v>
      </c>
      <c r="K708" s="156">
        <v>1577.22</v>
      </c>
      <c r="L708" s="75"/>
    </row>
    <row r="709" spans="1:12" x14ac:dyDescent="0.25">
      <c r="A709" s="87">
        <v>699</v>
      </c>
      <c r="B709" s="137" t="s">
        <v>28</v>
      </c>
      <c r="C709" s="138" t="s">
        <v>1492</v>
      </c>
      <c r="D709" s="137" t="s">
        <v>28</v>
      </c>
      <c r="E709" s="139">
        <v>4442137</v>
      </c>
      <c r="F709" s="88" t="s">
        <v>1490</v>
      </c>
      <c r="G709" s="89" t="s">
        <v>188</v>
      </c>
      <c r="H709" s="140">
        <v>2955</v>
      </c>
      <c r="I709" s="154">
        <f t="shared" si="21"/>
        <v>-3.000000000000003E-2</v>
      </c>
      <c r="J709" s="155">
        <f t="shared" si="22"/>
        <v>88.650000000000091</v>
      </c>
      <c r="K709" s="156">
        <v>2866.35</v>
      </c>
      <c r="L709" s="75"/>
    </row>
    <row r="710" spans="1:12" x14ac:dyDescent="0.25">
      <c r="A710" s="87">
        <v>700</v>
      </c>
      <c r="B710" s="137" t="s">
        <v>28</v>
      </c>
      <c r="C710" s="138" t="s">
        <v>1493</v>
      </c>
      <c r="D710" s="137" t="s">
        <v>28</v>
      </c>
      <c r="E710" s="139">
        <v>4443420</v>
      </c>
      <c r="F710" s="88" t="s">
        <v>1494</v>
      </c>
      <c r="G710" s="89" t="s">
        <v>188</v>
      </c>
      <c r="H710" s="140">
        <v>20360</v>
      </c>
      <c r="I710" s="154">
        <f t="shared" si="21"/>
        <v>-2.9999999999999964E-2</v>
      </c>
      <c r="J710" s="155">
        <f t="shared" si="22"/>
        <v>610.79999999999927</v>
      </c>
      <c r="K710" s="156">
        <v>19749.2</v>
      </c>
      <c r="L710" s="75"/>
    </row>
    <row r="711" spans="1:12" x14ac:dyDescent="0.25">
      <c r="A711" s="87">
        <v>701</v>
      </c>
      <c r="B711" s="137" t="s">
        <v>28</v>
      </c>
      <c r="C711" s="138" t="s">
        <v>1495</v>
      </c>
      <c r="D711" s="137" t="s">
        <v>28</v>
      </c>
      <c r="E711" s="139">
        <v>4443421</v>
      </c>
      <c r="F711" s="88" t="s">
        <v>1496</v>
      </c>
      <c r="G711" s="89" t="s">
        <v>188</v>
      </c>
      <c r="H711" s="140">
        <v>16320</v>
      </c>
      <c r="I711" s="154">
        <f t="shared" si="21"/>
        <v>-3.0000000000000023E-2</v>
      </c>
      <c r="J711" s="155">
        <f t="shared" si="22"/>
        <v>489.60000000000036</v>
      </c>
      <c r="K711" s="156">
        <v>15830.4</v>
      </c>
      <c r="L711" s="75"/>
    </row>
    <row r="712" spans="1:12" x14ac:dyDescent="0.25">
      <c r="A712" s="87">
        <v>702</v>
      </c>
      <c r="B712" s="137" t="s">
        <v>28</v>
      </c>
      <c r="C712" s="138" t="s">
        <v>1497</v>
      </c>
      <c r="D712" s="137" t="s">
        <v>28</v>
      </c>
      <c r="E712" s="139">
        <v>4443422</v>
      </c>
      <c r="F712" s="88" t="s">
        <v>1498</v>
      </c>
      <c r="G712" s="89" t="s">
        <v>188</v>
      </c>
      <c r="H712" s="140">
        <v>4065</v>
      </c>
      <c r="I712" s="154">
        <f t="shared" si="21"/>
        <v>-3.0000000000000068E-2</v>
      </c>
      <c r="J712" s="155">
        <f t="shared" si="22"/>
        <v>121.95000000000027</v>
      </c>
      <c r="K712" s="156">
        <v>3943.0499999999997</v>
      </c>
      <c r="L712" s="75"/>
    </row>
    <row r="713" spans="1:12" x14ac:dyDescent="0.25">
      <c r="A713" s="87">
        <v>703</v>
      </c>
      <c r="B713" s="137" t="s">
        <v>28</v>
      </c>
      <c r="C713" s="138" t="s">
        <v>1499</v>
      </c>
      <c r="D713" s="137" t="s">
        <v>28</v>
      </c>
      <c r="E713" s="139">
        <v>4444415</v>
      </c>
      <c r="F713" s="88" t="s">
        <v>1500</v>
      </c>
      <c r="G713" s="89" t="s">
        <v>188</v>
      </c>
      <c r="H713" s="140">
        <v>3235</v>
      </c>
      <c r="I713" s="154">
        <f t="shared" si="21"/>
        <v>-3.0000000000000058E-2</v>
      </c>
      <c r="J713" s="155">
        <f t="shared" si="22"/>
        <v>97.050000000000182</v>
      </c>
      <c r="K713" s="156">
        <v>3137.95</v>
      </c>
      <c r="L713" s="75"/>
    </row>
    <row r="714" spans="1:12" x14ac:dyDescent="0.25">
      <c r="A714" s="87">
        <v>704</v>
      </c>
      <c r="B714" s="137" t="s">
        <v>28</v>
      </c>
      <c r="C714" s="138" t="s">
        <v>1501</v>
      </c>
      <c r="D714" s="137" t="s">
        <v>28</v>
      </c>
      <c r="E714" s="139">
        <v>4444432</v>
      </c>
      <c r="F714" s="88" t="s">
        <v>3104</v>
      </c>
      <c r="G714" s="89" t="s">
        <v>188</v>
      </c>
      <c r="H714" s="140">
        <v>462</v>
      </c>
      <c r="I714" s="154">
        <f t="shared" si="21"/>
        <v>-3.000000000000003E-2</v>
      </c>
      <c r="J714" s="155">
        <f t="shared" si="22"/>
        <v>13.860000000000014</v>
      </c>
      <c r="K714" s="156">
        <v>448.14</v>
      </c>
      <c r="L714" s="75"/>
    </row>
    <row r="715" spans="1:12" x14ac:dyDescent="0.25">
      <c r="A715" s="87">
        <v>705</v>
      </c>
      <c r="B715" s="137" t="s">
        <v>28</v>
      </c>
      <c r="C715" s="138" t="s">
        <v>1502</v>
      </c>
      <c r="D715" s="137" t="s">
        <v>28</v>
      </c>
      <c r="E715" s="139">
        <v>4445000</v>
      </c>
      <c r="F715" s="88" t="s">
        <v>3105</v>
      </c>
      <c r="G715" s="89" t="s">
        <v>188</v>
      </c>
      <c r="H715" s="140">
        <v>403</v>
      </c>
      <c r="I715" s="154">
        <f t="shared" si="21"/>
        <v>-3.0000000000000079E-2</v>
      </c>
      <c r="J715" s="155">
        <f t="shared" si="22"/>
        <v>12.090000000000032</v>
      </c>
      <c r="K715" s="156">
        <v>390.90999999999997</v>
      </c>
      <c r="L715" s="75"/>
    </row>
    <row r="716" spans="1:12" x14ac:dyDescent="0.25">
      <c r="A716" s="87">
        <v>706</v>
      </c>
      <c r="B716" s="137" t="s">
        <v>28</v>
      </c>
      <c r="C716" s="138" t="s">
        <v>1503</v>
      </c>
      <c r="D716" s="137" t="s">
        <v>28</v>
      </c>
      <c r="E716" s="139">
        <v>4445657</v>
      </c>
      <c r="F716" s="88" t="s">
        <v>1504</v>
      </c>
      <c r="G716" s="89" t="s">
        <v>188</v>
      </c>
      <c r="H716" s="140">
        <v>1906</v>
      </c>
      <c r="I716" s="154">
        <f t="shared" ref="I716:I779" si="23">(K716-H716)/H716</f>
        <v>-3.0000000000000034E-2</v>
      </c>
      <c r="J716" s="155">
        <f t="shared" ref="J716:J779" si="24">H716-K716</f>
        <v>57.180000000000064</v>
      </c>
      <c r="K716" s="156">
        <v>1848.82</v>
      </c>
      <c r="L716" s="75"/>
    </row>
    <row r="717" spans="1:12" x14ac:dyDescent="0.25">
      <c r="A717" s="87">
        <v>707</v>
      </c>
      <c r="B717" s="137" t="s">
        <v>28</v>
      </c>
      <c r="C717" s="138" t="s">
        <v>1505</v>
      </c>
      <c r="D717" s="137" t="s">
        <v>28</v>
      </c>
      <c r="E717" s="139">
        <v>4445659</v>
      </c>
      <c r="F717" s="88" t="s">
        <v>1506</v>
      </c>
      <c r="G717" s="89" t="s">
        <v>188</v>
      </c>
      <c r="H717" s="140">
        <v>1906</v>
      </c>
      <c r="I717" s="154">
        <f t="shared" si="23"/>
        <v>-3.0000000000000034E-2</v>
      </c>
      <c r="J717" s="155">
        <f t="shared" si="24"/>
        <v>57.180000000000064</v>
      </c>
      <c r="K717" s="156">
        <v>1848.82</v>
      </c>
      <c r="L717" s="75"/>
    </row>
    <row r="718" spans="1:12" x14ac:dyDescent="0.25">
      <c r="A718" s="87">
        <v>708</v>
      </c>
      <c r="B718" s="137" t="s">
        <v>28</v>
      </c>
      <c r="C718" s="138" t="s">
        <v>1507</v>
      </c>
      <c r="D718" s="137" t="s">
        <v>28</v>
      </c>
      <c r="E718" s="139">
        <v>4448335</v>
      </c>
      <c r="F718" s="88" t="s">
        <v>1508</v>
      </c>
      <c r="G718" s="89" t="s">
        <v>188</v>
      </c>
      <c r="H718" s="140">
        <v>5830</v>
      </c>
      <c r="I718" s="154">
        <f t="shared" si="23"/>
        <v>-3.0000000000000093E-2</v>
      </c>
      <c r="J718" s="155">
        <f t="shared" si="24"/>
        <v>174.90000000000055</v>
      </c>
      <c r="K718" s="156">
        <v>5655.0999999999995</v>
      </c>
      <c r="L718" s="75"/>
    </row>
    <row r="719" spans="1:12" x14ac:dyDescent="0.25">
      <c r="A719" s="87">
        <v>709</v>
      </c>
      <c r="B719" s="137" t="s">
        <v>28</v>
      </c>
      <c r="C719" s="138" t="s">
        <v>1509</v>
      </c>
      <c r="D719" s="137" t="s">
        <v>28</v>
      </c>
      <c r="E719" s="139">
        <v>4448336</v>
      </c>
      <c r="F719" s="88" t="s">
        <v>1510</v>
      </c>
      <c r="G719" s="89" t="s">
        <v>188</v>
      </c>
      <c r="H719" s="140">
        <v>56200</v>
      </c>
      <c r="I719" s="154">
        <f t="shared" si="23"/>
        <v>-0.03</v>
      </c>
      <c r="J719" s="155">
        <f t="shared" si="24"/>
        <v>1686</v>
      </c>
      <c r="K719" s="156">
        <v>54514</v>
      </c>
      <c r="L719" s="75"/>
    </row>
    <row r="720" spans="1:12" x14ac:dyDescent="0.25">
      <c r="A720" s="87">
        <v>710</v>
      </c>
      <c r="B720" s="137" t="s">
        <v>28</v>
      </c>
      <c r="C720" s="138" t="s">
        <v>1511</v>
      </c>
      <c r="D720" s="137" t="s">
        <v>28</v>
      </c>
      <c r="E720" s="139">
        <v>4448646</v>
      </c>
      <c r="F720" s="88" t="s">
        <v>3106</v>
      </c>
      <c r="G720" s="89" t="s">
        <v>188</v>
      </c>
      <c r="H720" s="140">
        <v>15700</v>
      </c>
      <c r="I720" s="154">
        <f t="shared" si="23"/>
        <v>-0.03</v>
      </c>
      <c r="J720" s="155">
        <f t="shared" si="24"/>
        <v>471</v>
      </c>
      <c r="K720" s="156">
        <v>15229</v>
      </c>
      <c r="L720" s="75"/>
    </row>
    <row r="721" spans="1:12" x14ac:dyDescent="0.25">
      <c r="A721" s="87">
        <v>711</v>
      </c>
      <c r="B721" s="137" t="s">
        <v>28</v>
      </c>
      <c r="C721" s="138" t="s">
        <v>1512</v>
      </c>
      <c r="D721" s="137" t="s">
        <v>28</v>
      </c>
      <c r="E721" s="139">
        <v>4452222</v>
      </c>
      <c r="F721" s="88" t="s">
        <v>1513</v>
      </c>
      <c r="G721" s="89" t="s">
        <v>188</v>
      </c>
      <c r="H721" s="140">
        <v>1072</v>
      </c>
      <c r="I721" s="154">
        <f t="shared" si="23"/>
        <v>-3.0000000000000075E-2</v>
      </c>
      <c r="J721" s="155">
        <f t="shared" si="24"/>
        <v>32.160000000000082</v>
      </c>
      <c r="K721" s="156">
        <v>1039.8399999999999</v>
      </c>
      <c r="L721" s="75"/>
    </row>
    <row r="722" spans="1:12" x14ac:dyDescent="0.25">
      <c r="A722" s="87">
        <v>712</v>
      </c>
      <c r="B722" s="137" t="s">
        <v>28</v>
      </c>
      <c r="C722" s="138" t="s">
        <v>1514</v>
      </c>
      <c r="D722" s="137" t="s">
        <v>28</v>
      </c>
      <c r="E722" s="139">
        <v>4453543</v>
      </c>
      <c r="F722" s="88" t="s">
        <v>1515</v>
      </c>
      <c r="G722" s="89" t="s">
        <v>188</v>
      </c>
      <c r="H722" s="140">
        <v>9960</v>
      </c>
      <c r="I722" s="154">
        <f t="shared" si="23"/>
        <v>-3.000000000000011E-2</v>
      </c>
      <c r="J722" s="155">
        <f t="shared" si="24"/>
        <v>298.80000000000109</v>
      </c>
      <c r="K722" s="156">
        <v>9661.1999999999989</v>
      </c>
      <c r="L722" s="75"/>
    </row>
    <row r="723" spans="1:12" x14ac:dyDescent="0.25">
      <c r="A723" s="87">
        <v>713</v>
      </c>
      <c r="B723" s="137" t="s">
        <v>28</v>
      </c>
      <c r="C723" s="138" t="s">
        <v>1516</v>
      </c>
      <c r="D723" s="137" t="s">
        <v>28</v>
      </c>
      <c r="E723" s="139">
        <v>4453544</v>
      </c>
      <c r="F723" s="88" t="s">
        <v>1517</v>
      </c>
      <c r="G723" s="89" t="s">
        <v>188</v>
      </c>
      <c r="H723" s="140">
        <v>9960</v>
      </c>
      <c r="I723" s="154">
        <f t="shared" si="23"/>
        <v>-3.000000000000011E-2</v>
      </c>
      <c r="J723" s="155">
        <f t="shared" si="24"/>
        <v>298.80000000000109</v>
      </c>
      <c r="K723" s="156">
        <v>9661.1999999999989</v>
      </c>
      <c r="L723" s="75"/>
    </row>
    <row r="724" spans="1:12" x14ac:dyDescent="0.25">
      <c r="A724" s="87">
        <v>714</v>
      </c>
      <c r="B724" s="137" t="s">
        <v>28</v>
      </c>
      <c r="C724" s="138" t="s">
        <v>1518</v>
      </c>
      <c r="D724" s="137" t="s">
        <v>28</v>
      </c>
      <c r="E724" s="139">
        <v>4453545</v>
      </c>
      <c r="F724" s="88" t="s">
        <v>1519</v>
      </c>
      <c r="G724" s="89" t="s">
        <v>188</v>
      </c>
      <c r="H724" s="140">
        <v>13580</v>
      </c>
      <c r="I724" s="154">
        <f t="shared" si="23"/>
        <v>-2.9999999999999975E-2</v>
      </c>
      <c r="J724" s="155">
        <f t="shared" si="24"/>
        <v>407.39999999999964</v>
      </c>
      <c r="K724" s="156">
        <v>13172.6</v>
      </c>
      <c r="L724" s="75"/>
    </row>
    <row r="725" spans="1:12" x14ac:dyDescent="0.25">
      <c r="A725" s="87">
        <v>715</v>
      </c>
      <c r="B725" s="137" t="s">
        <v>28</v>
      </c>
      <c r="C725" s="138" t="s">
        <v>1520</v>
      </c>
      <c r="D725" s="137" t="s">
        <v>28</v>
      </c>
      <c r="E725" s="139">
        <v>4453546</v>
      </c>
      <c r="F725" s="88" t="s">
        <v>1521</v>
      </c>
      <c r="G725" s="89" t="s">
        <v>188</v>
      </c>
      <c r="H725" s="140">
        <v>28820</v>
      </c>
      <c r="I725" s="154">
        <f t="shared" si="23"/>
        <v>-3.0000000000000075E-2</v>
      </c>
      <c r="J725" s="155">
        <f t="shared" si="24"/>
        <v>864.60000000000218</v>
      </c>
      <c r="K725" s="156">
        <v>27955.399999999998</v>
      </c>
      <c r="L725" s="75"/>
    </row>
    <row r="726" spans="1:12" x14ac:dyDescent="0.25">
      <c r="A726" s="87">
        <v>716</v>
      </c>
      <c r="B726" s="137" t="s">
        <v>28</v>
      </c>
      <c r="C726" s="138" t="s">
        <v>1522</v>
      </c>
      <c r="D726" s="137" t="s">
        <v>28</v>
      </c>
      <c r="E726" s="139">
        <v>4453551</v>
      </c>
      <c r="F726" s="88" t="s">
        <v>1523</v>
      </c>
      <c r="G726" s="89" t="s">
        <v>188</v>
      </c>
      <c r="H726" s="140">
        <v>73900</v>
      </c>
      <c r="I726" s="154">
        <f t="shared" si="23"/>
        <v>-0.03</v>
      </c>
      <c r="J726" s="155">
        <f t="shared" si="24"/>
        <v>2217</v>
      </c>
      <c r="K726" s="156">
        <v>71683</v>
      </c>
      <c r="L726" s="75"/>
    </row>
    <row r="727" spans="1:12" x14ac:dyDescent="0.25">
      <c r="A727" s="87">
        <v>717</v>
      </c>
      <c r="B727" s="137" t="s">
        <v>28</v>
      </c>
      <c r="C727" s="138" t="s">
        <v>1524</v>
      </c>
      <c r="D727" s="137" t="s">
        <v>28</v>
      </c>
      <c r="E727" s="139">
        <v>4456582</v>
      </c>
      <c r="F727" s="88" t="s">
        <v>1525</v>
      </c>
      <c r="G727" s="89" t="s">
        <v>188</v>
      </c>
      <c r="H727" s="140">
        <v>59300</v>
      </c>
      <c r="I727" s="154">
        <f t="shared" si="23"/>
        <v>-0.03</v>
      </c>
      <c r="J727" s="155">
        <f t="shared" si="24"/>
        <v>1779</v>
      </c>
      <c r="K727" s="156">
        <v>57521</v>
      </c>
      <c r="L727" s="75"/>
    </row>
    <row r="728" spans="1:12" x14ac:dyDescent="0.25">
      <c r="A728" s="87">
        <v>718</v>
      </c>
      <c r="B728" s="137" t="s">
        <v>28</v>
      </c>
      <c r="C728" s="138" t="s">
        <v>1526</v>
      </c>
      <c r="D728" s="137" t="s">
        <v>28</v>
      </c>
      <c r="E728" s="139">
        <v>4457030</v>
      </c>
      <c r="F728" s="88" t="s">
        <v>3107</v>
      </c>
      <c r="G728" s="89" t="s">
        <v>188</v>
      </c>
      <c r="H728" s="140">
        <v>974</v>
      </c>
      <c r="I728" s="154">
        <f t="shared" si="23"/>
        <v>-3.0000000000000027E-2</v>
      </c>
      <c r="J728" s="155">
        <f t="shared" si="24"/>
        <v>29.220000000000027</v>
      </c>
      <c r="K728" s="156">
        <v>944.78</v>
      </c>
      <c r="L728" s="75"/>
    </row>
    <row r="729" spans="1:12" x14ac:dyDescent="0.25">
      <c r="A729" s="87">
        <v>719</v>
      </c>
      <c r="B729" s="137" t="s">
        <v>28</v>
      </c>
      <c r="C729" s="138" t="s">
        <v>1527</v>
      </c>
      <c r="D729" s="137" t="s">
        <v>28</v>
      </c>
      <c r="E729" s="139">
        <v>4460623</v>
      </c>
      <c r="F729" s="88" t="s">
        <v>1528</v>
      </c>
      <c r="G729" s="89" t="s">
        <v>188</v>
      </c>
      <c r="H729" s="140">
        <v>4075</v>
      </c>
      <c r="I729" s="154">
        <f t="shared" si="23"/>
        <v>-0.03</v>
      </c>
      <c r="J729" s="155">
        <f t="shared" si="24"/>
        <v>122.25</v>
      </c>
      <c r="K729" s="156">
        <v>3952.75</v>
      </c>
      <c r="L729" s="75"/>
    </row>
    <row r="730" spans="1:12" x14ac:dyDescent="0.25">
      <c r="A730" s="87">
        <v>720</v>
      </c>
      <c r="B730" s="137" t="s">
        <v>28</v>
      </c>
      <c r="C730" s="138" t="s">
        <v>1529</v>
      </c>
      <c r="D730" s="137" t="s">
        <v>28</v>
      </c>
      <c r="E730" s="139">
        <v>4460626</v>
      </c>
      <c r="F730" s="88" t="s">
        <v>1530</v>
      </c>
      <c r="G730" s="89" t="s">
        <v>188</v>
      </c>
      <c r="H730" s="140">
        <v>4730</v>
      </c>
      <c r="I730" s="154">
        <f t="shared" si="23"/>
        <v>-3.0000000000000117E-2</v>
      </c>
      <c r="J730" s="155">
        <f t="shared" si="24"/>
        <v>141.90000000000055</v>
      </c>
      <c r="K730" s="156">
        <v>4588.0999999999995</v>
      </c>
      <c r="L730" s="75"/>
    </row>
    <row r="731" spans="1:12" x14ac:dyDescent="0.25">
      <c r="A731" s="87">
        <v>721</v>
      </c>
      <c r="B731" s="137" t="s">
        <v>28</v>
      </c>
      <c r="C731" s="138" t="s">
        <v>1531</v>
      </c>
      <c r="D731" s="137" t="s">
        <v>28</v>
      </c>
      <c r="E731" s="139">
        <v>4461447</v>
      </c>
      <c r="F731" s="88" t="s">
        <v>1532</v>
      </c>
      <c r="G731" s="89" t="s">
        <v>188</v>
      </c>
      <c r="H731" s="140">
        <v>318000</v>
      </c>
      <c r="I731" s="154">
        <f t="shared" si="23"/>
        <v>-0.03</v>
      </c>
      <c r="J731" s="155">
        <f t="shared" si="24"/>
        <v>9540</v>
      </c>
      <c r="K731" s="156">
        <v>308460</v>
      </c>
      <c r="L731" s="75"/>
    </row>
    <row r="732" spans="1:12" x14ac:dyDescent="0.25">
      <c r="A732" s="87">
        <v>722</v>
      </c>
      <c r="B732" s="137" t="s">
        <v>28</v>
      </c>
      <c r="C732" s="138" t="s">
        <v>1533</v>
      </c>
      <c r="D732" s="137" t="s">
        <v>28</v>
      </c>
      <c r="E732" s="139">
        <v>4461450</v>
      </c>
      <c r="F732" s="88" t="s">
        <v>1534</v>
      </c>
      <c r="G732" s="89" t="s">
        <v>188</v>
      </c>
      <c r="H732" s="140">
        <v>193400</v>
      </c>
      <c r="I732" s="154">
        <f t="shared" si="23"/>
        <v>-0.03</v>
      </c>
      <c r="J732" s="155">
        <f t="shared" si="24"/>
        <v>5802</v>
      </c>
      <c r="K732" s="156">
        <v>187598</v>
      </c>
      <c r="L732" s="75"/>
    </row>
    <row r="733" spans="1:12" x14ac:dyDescent="0.25">
      <c r="A733" s="87">
        <v>723</v>
      </c>
      <c r="B733" s="137" t="s">
        <v>28</v>
      </c>
      <c r="C733" s="138" t="s">
        <v>3108</v>
      </c>
      <c r="D733" s="137" t="s">
        <v>28</v>
      </c>
      <c r="E733" s="139">
        <v>4461591</v>
      </c>
      <c r="F733" s="88" t="s">
        <v>3109</v>
      </c>
      <c r="G733" s="89" t="s">
        <v>188</v>
      </c>
      <c r="H733" s="140">
        <v>156</v>
      </c>
      <c r="I733" s="154">
        <f t="shared" si="23"/>
        <v>-3.0000000000000044E-2</v>
      </c>
      <c r="J733" s="155">
        <f t="shared" si="24"/>
        <v>4.6800000000000068</v>
      </c>
      <c r="K733" s="156">
        <v>151.32</v>
      </c>
      <c r="L733" s="75"/>
    </row>
    <row r="734" spans="1:12" x14ac:dyDescent="0.25">
      <c r="A734" s="87">
        <v>724</v>
      </c>
      <c r="B734" s="137" t="s">
        <v>28</v>
      </c>
      <c r="C734" s="138" t="s">
        <v>3110</v>
      </c>
      <c r="D734" s="137" t="s">
        <v>28</v>
      </c>
      <c r="E734" s="139">
        <v>4461593</v>
      </c>
      <c r="F734" s="88" t="s">
        <v>3111</v>
      </c>
      <c r="G734" s="89" t="s">
        <v>188</v>
      </c>
      <c r="H734" s="140">
        <v>156</v>
      </c>
      <c r="I734" s="154">
        <f t="shared" si="23"/>
        <v>-3.0000000000000044E-2</v>
      </c>
      <c r="J734" s="155">
        <f t="shared" si="24"/>
        <v>4.6800000000000068</v>
      </c>
      <c r="K734" s="156">
        <v>151.32</v>
      </c>
      <c r="L734" s="75"/>
    </row>
    <row r="735" spans="1:12" x14ac:dyDescent="0.25">
      <c r="A735" s="87">
        <v>725</v>
      </c>
      <c r="B735" s="137" t="s">
        <v>28</v>
      </c>
      <c r="C735" s="138" t="s">
        <v>3112</v>
      </c>
      <c r="D735" s="137" t="s">
        <v>28</v>
      </c>
      <c r="E735" s="139">
        <v>4461599</v>
      </c>
      <c r="F735" s="88" t="s">
        <v>3113</v>
      </c>
      <c r="G735" s="89" t="s">
        <v>188</v>
      </c>
      <c r="H735" s="140">
        <v>157</v>
      </c>
      <c r="I735" s="154">
        <f t="shared" si="23"/>
        <v>-3.0000000000000051E-2</v>
      </c>
      <c r="J735" s="155">
        <f t="shared" si="24"/>
        <v>4.710000000000008</v>
      </c>
      <c r="K735" s="156">
        <v>152.29</v>
      </c>
      <c r="L735" s="75"/>
    </row>
    <row r="736" spans="1:12" x14ac:dyDescent="0.25">
      <c r="A736" s="87">
        <v>726</v>
      </c>
      <c r="B736" s="137" t="s">
        <v>28</v>
      </c>
      <c r="C736" s="138" t="s">
        <v>1535</v>
      </c>
      <c r="D736" s="137" t="s">
        <v>28</v>
      </c>
      <c r="E736" s="139">
        <v>4462359</v>
      </c>
      <c r="F736" s="88" t="s">
        <v>1536</v>
      </c>
      <c r="G736" s="89" t="s">
        <v>188</v>
      </c>
      <c r="H736" s="140">
        <v>2300</v>
      </c>
      <c r="I736" s="154">
        <f t="shared" si="23"/>
        <v>-0.03</v>
      </c>
      <c r="J736" s="155">
        <f t="shared" si="24"/>
        <v>69</v>
      </c>
      <c r="K736" s="156">
        <v>2231</v>
      </c>
      <c r="L736" s="75"/>
    </row>
    <row r="737" spans="1:12" x14ac:dyDescent="0.25">
      <c r="A737" s="87">
        <v>727</v>
      </c>
      <c r="B737" s="137" t="s">
        <v>28</v>
      </c>
      <c r="C737" s="138" t="s">
        <v>1537</v>
      </c>
      <c r="D737" s="137" t="s">
        <v>28</v>
      </c>
      <c r="E737" s="139">
        <v>4463351</v>
      </c>
      <c r="F737" s="88" t="s">
        <v>1538</v>
      </c>
      <c r="G737" s="89" t="s">
        <v>188</v>
      </c>
      <c r="H737" s="140">
        <v>720</v>
      </c>
      <c r="I737" s="154">
        <f t="shared" si="23"/>
        <v>-3.000000000000003E-2</v>
      </c>
      <c r="J737" s="155">
        <f t="shared" si="24"/>
        <v>21.600000000000023</v>
      </c>
      <c r="K737" s="156">
        <v>698.4</v>
      </c>
      <c r="L737" s="75"/>
    </row>
    <row r="738" spans="1:12" x14ac:dyDescent="0.25">
      <c r="A738" s="87">
        <v>728</v>
      </c>
      <c r="B738" s="137" t="s">
        <v>28</v>
      </c>
      <c r="C738" s="138" t="s">
        <v>1539</v>
      </c>
      <c r="D738" s="137" t="s">
        <v>28</v>
      </c>
      <c r="E738" s="139">
        <v>4463352</v>
      </c>
      <c r="F738" s="88" t="s">
        <v>1540</v>
      </c>
      <c r="G738" s="89" t="s">
        <v>188</v>
      </c>
      <c r="H738" s="140">
        <v>814</v>
      </c>
      <c r="I738" s="154">
        <f t="shared" si="23"/>
        <v>-3.0000000000000089E-2</v>
      </c>
      <c r="J738" s="155">
        <f t="shared" si="24"/>
        <v>24.420000000000073</v>
      </c>
      <c r="K738" s="156">
        <v>789.57999999999993</v>
      </c>
      <c r="L738" s="75"/>
    </row>
    <row r="739" spans="1:12" x14ac:dyDescent="0.25">
      <c r="A739" s="87">
        <v>729</v>
      </c>
      <c r="B739" s="137" t="s">
        <v>28</v>
      </c>
      <c r="C739" s="138" t="s">
        <v>1541</v>
      </c>
      <c r="D739" s="137" t="s">
        <v>28</v>
      </c>
      <c r="E739" s="139">
        <v>4463353</v>
      </c>
      <c r="F739" s="88" t="s">
        <v>1542</v>
      </c>
      <c r="G739" s="89" t="s">
        <v>188</v>
      </c>
      <c r="H739" s="140">
        <v>4370</v>
      </c>
      <c r="I739" s="154">
        <f t="shared" si="23"/>
        <v>-3.0000000000000082E-2</v>
      </c>
      <c r="J739" s="155">
        <f t="shared" si="24"/>
        <v>131.10000000000036</v>
      </c>
      <c r="K739" s="156">
        <v>4238.8999999999996</v>
      </c>
      <c r="L739" s="75"/>
    </row>
    <row r="740" spans="1:12" x14ac:dyDescent="0.25">
      <c r="A740" s="87">
        <v>730</v>
      </c>
      <c r="B740" s="137" t="s">
        <v>28</v>
      </c>
      <c r="C740" s="138" t="s">
        <v>1543</v>
      </c>
      <c r="D740" s="137" t="s">
        <v>28</v>
      </c>
      <c r="E740" s="139">
        <v>4463354</v>
      </c>
      <c r="F740" s="88" t="s">
        <v>1544</v>
      </c>
      <c r="G740" s="89" t="s">
        <v>188</v>
      </c>
      <c r="H740" s="140">
        <v>5170</v>
      </c>
      <c r="I740" s="154">
        <f t="shared" si="23"/>
        <v>-3.0000000000000072E-2</v>
      </c>
      <c r="J740" s="155">
        <f t="shared" si="24"/>
        <v>155.10000000000036</v>
      </c>
      <c r="K740" s="156">
        <v>5014.8999999999996</v>
      </c>
      <c r="L740" s="75"/>
    </row>
    <row r="741" spans="1:12" x14ac:dyDescent="0.25">
      <c r="A741" s="87">
        <v>731</v>
      </c>
      <c r="B741" s="137" t="s">
        <v>28</v>
      </c>
      <c r="C741" s="138" t="s">
        <v>1545</v>
      </c>
      <c r="D741" s="137" t="s">
        <v>28</v>
      </c>
      <c r="E741" s="139">
        <v>4466863</v>
      </c>
      <c r="F741" s="88" t="s">
        <v>1546</v>
      </c>
      <c r="G741" s="89" t="s">
        <v>188</v>
      </c>
      <c r="H741" s="140">
        <v>44420</v>
      </c>
      <c r="I741" s="154">
        <f t="shared" si="23"/>
        <v>-2.9999999999999968E-2</v>
      </c>
      <c r="J741" s="155">
        <f t="shared" si="24"/>
        <v>1332.5999999999985</v>
      </c>
      <c r="K741" s="156">
        <v>43087.4</v>
      </c>
      <c r="L741" s="75"/>
    </row>
    <row r="742" spans="1:12" x14ac:dyDescent="0.25">
      <c r="A742" s="87">
        <v>732</v>
      </c>
      <c r="B742" s="137" t="s">
        <v>28</v>
      </c>
      <c r="C742" s="138" t="s">
        <v>1547</v>
      </c>
      <c r="D742" s="137" t="s">
        <v>28</v>
      </c>
      <c r="E742" s="139">
        <v>4467079</v>
      </c>
      <c r="F742" s="88" t="s">
        <v>1548</v>
      </c>
      <c r="G742" s="89" t="s">
        <v>188</v>
      </c>
      <c r="H742" s="140">
        <v>7390</v>
      </c>
      <c r="I742" s="154">
        <f t="shared" si="23"/>
        <v>-2.9999999999999975E-2</v>
      </c>
      <c r="J742" s="155">
        <f t="shared" si="24"/>
        <v>221.69999999999982</v>
      </c>
      <c r="K742" s="156">
        <v>7168.3</v>
      </c>
      <c r="L742" s="75"/>
    </row>
    <row r="743" spans="1:12" x14ac:dyDescent="0.25">
      <c r="A743" s="87">
        <v>733</v>
      </c>
      <c r="B743" s="137" t="s">
        <v>28</v>
      </c>
      <c r="C743" s="138" t="s">
        <v>1549</v>
      </c>
      <c r="D743" s="137" t="s">
        <v>28</v>
      </c>
      <c r="E743" s="139">
        <v>4468323</v>
      </c>
      <c r="F743" s="88" t="s">
        <v>1550</v>
      </c>
      <c r="G743" s="89" t="s">
        <v>188</v>
      </c>
      <c r="H743" s="140">
        <v>2940</v>
      </c>
      <c r="I743" s="154">
        <f t="shared" si="23"/>
        <v>-3.0000000000000093E-2</v>
      </c>
      <c r="J743" s="155">
        <f t="shared" si="24"/>
        <v>88.200000000000273</v>
      </c>
      <c r="K743" s="156">
        <v>2851.7999999999997</v>
      </c>
      <c r="L743" s="75"/>
    </row>
    <row r="744" spans="1:12" x14ac:dyDescent="0.25">
      <c r="A744" s="87">
        <v>734</v>
      </c>
      <c r="B744" s="137" t="s">
        <v>28</v>
      </c>
      <c r="C744" s="138" t="s">
        <v>1551</v>
      </c>
      <c r="D744" s="137" t="s">
        <v>28</v>
      </c>
      <c r="E744" s="139">
        <v>4468465</v>
      </c>
      <c r="F744" s="88" t="s">
        <v>1552</v>
      </c>
      <c r="G744" s="89" t="s">
        <v>188</v>
      </c>
      <c r="H744" s="140">
        <v>1278</v>
      </c>
      <c r="I744" s="154">
        <f t="shared" si="23"/>
        <v>-3.0000000000000113E-2</v>
      </c>
      <c r="J744" s="155">
        <f t="shared" si="24"/>
        <v>38.340000000000146</v>
      </c>
      <c r="K744" s="156">
        <v>1239.6599999999999</v>
      </c>
      <c r="L744" s="75"/>
    </row>
    <row r="745" spans="1:12" x14ac:dyDescent="0.25">
      <c r="A745" s="87">
        <v>735</v>
      </c>
      <c r="B745" s="137" t="s">
        <v>28</v>
      </c>
      <c r="C745" s="138" t="s">
        <v>1553</v>
      </c>
      <c r="D745" s="137" t="s">
        <v>28</v>
      </c>
      <c r="E745" s="139">
        <v>4468656</v>
      </c>
      <c r="F745" s="88" t="s">
        <v>1554</v>
      </c>
      <c r="G745" s="89" t="s">
        <v>188</v>
      </c>
      <c r="H745" s="140">
        <v>742</v>
      </c>
      <c r="I745" s="154">
        <f t="shared" si="23"/>
        <v>-2.9999999999999988E-2</v>
      </c>
      <c r="J745" s="155">
        <f t="shared" si="24"/>
        <v>22.259999999999991</v>
      </c>
      <c r="K745" s="156">
        <v>719.74</v>
      </c>
      <c r="L745" s="75"/>
    </row>
    <row r="746" spans="1:12" x14ac:dyDescent="0.25">
      <c r="A746" s="87">
        <v>736</v>
      </c>
      <c r="B746" s="137" t="s">
        <v>28</v>
      </c>
      <c r="C746" s="138" t="s">
        <v>1555</v>
      </c>
      <c r="D746" s="137" t="s">
        <v>28</v>
      </c>
      <c r="E746" s="139">
        <v>4468802</v>
      </c>
      <c r="F746" s="88" t="s">
        <v>3114</v>
      </c>
      <c r="G746" s="89" t="s">
        <v>188</v>
      </c>
      <c r="H746" s="140">
        <v>1816</v>
      </c>
      <c r="I746" s="154">
        <f t="shared" si="23"/>
        <v>-3.0000000000000009E-2</v>
      </c>
      <c r="J746" s="155">
        <f t="shared" si="24"/>
        <v>54.480000000000018</v>
      </c>
      <c r="K746" s="156">
        <v>1761.52</v>
      </c>
      <c r="L746" s="75"/>
    </row>
    <row r="747" spans="1:12" x14ac:dyDescent="0.25">
      <c r="A747" s="87">
        <v>737</v>
      </c>
      <c r="B747" s="137" t="s">
        <v>28</v>
      </c>
      <c r="C747" s="138" t="s">
        <v>1556</v>
      </c>
      <c r="D747" s="137" t="s">
        <v>28</v>
      </c>
      <c r="E747" s="139">
        <v>4469495</v>
      </c>
      <c r="F747" s="88" t="s">
        <v>1557</v>
      </c>
      <c r="G747" s="89" t="s">
        <v>188</v>
      </c>
      <c r="H747" s="140">
        <v>6720</v>
      </c>
      <c r="I747" s="154">
        <f t="shared" si="23"/>
        <v>-3.0000000000000054E-2</v>
      </c>
      <c r="J747" s="155">
        <f t="shared" si="24"/>
        <v>201.60000000000036</v>
      </c>
      <c r="K747" s="156">
        <v>6518.4</v>
      </c>
      <c r="L747" s="75"/>
    </row>
    <row r="748" spans="1:12" x14ac:dyDescent="0.25">
      <c r="A748" s="87">
        <v>738</v>
      </c>
      <c r="B748" s="137" t="s">
        <v>28</v>
      </c>
      <c r="C748" s="138" t="s">
        <v>1558</v>
      </c>
      <c r="D748" s="137" t="s">
        <v>28</v>
      </c>
      <c r="E748" s="139">
        <v>4469604</v>
      </c>
      <c r="F748" s="88" t="s">
        <v>3115</v>
      </c>
      <c r="G748" s="89" t="s">
        <v>188</v>
      </c>
      <c r="H748" s="140">
        <v>3085</v>
      </c>
      <c r="I748" s="154">
        <f t="shared" si="23"/>
        <v>-3.0000000000000058E-2</v>
      </c>
      <c r="J748" s="155">
        <f t="shared" si="24"/>
        <v>92.550000000000182</v>
      </c>
      <c r="K748" s="156">
        <v>2992.45</v>
      </c>
      <c r="L748" s="75"/>
    </row>
    <row r="749" spans="1:12" x14ac:dyDescent="0.25">
      <c r="A749" s="87">
        <v>739</v>
      </c>
      <c r="B749" s="137" t="s">
        <v>28</v>
      </c>
      <c r="C749" s="138" t="s">
        <v>1559</v>
      </c>
      <c r="D749" s="137" t="s">
        <v>28</v>
      </c>
      <c r="E749" s="139">
        <v>4469605</v>
      </c>
      <c r="F749" s="88" t="s">
        <v>3116</v>
      </c>
      <c r="G749" s="89" t="s">
        <v>188</v>
      </c>
      <c r="H749" s="140">
        <v>3080</v>
      </c>
      <c r="I749" s="154">
        <f t="shared" si="23"/>
        <v>-3.000000000000003E-2</v>
      </c>
      <c r="J749" s="155">
        <f t="shared" si="24"/>
        <v>92.400000000000091</v>
      </c>
      <c r="K749" s="156">
        <v>2987.6</v>
      </c>
      <c r="L749" s="75"/>
    </row>
    <row r="750" spans="1:12" x14ac:dyDescent="0.25">
      <c r="A750" s="87">
        <v>740</v>
      </c>
      <c r="B750" s="137" t="s">
        <v>28</v>
      </c>
      <c r="C750" s="138" t="s">
        <v>1560</v>
      </c>
      <c r="D750" s="137" t="s">
        <v>28</v>
      </c>
      <c r="E750" s="139">
        <v>4469606</v>
      </c>
      <c r="F750" s="88" t="s">
        <v>3117</v>
      </c>
      <c r="G750" s="89" t="s">
        <v>188</v>
      </c>
      <c r="H750" s="140">
        <v>3120</v>
      </c>
      <c r="I750" s="154">
        <f t="shared" si="23"/>
        <v>-2.9999999999999971E-2</v>
      </c>
      <c r="J750" s="155">
        <f t="shared" si="24"/>
        <v>93.599999999999909</v>
      </c>
      <c r="K750" s="156">
        <v>3026.4</v>
      </c>
      <c r="L750" s="75"/>
    </row>
    <row r="751" spans="1:12" x14ac:dyDescent="0.25">
      <c r="A751" s="87">
        <v>741</v>
      </c>
      <c r="B751" s="137" t="s">
        <v>28</v>
      </c>
      <c r="C751" s="138" t="s">
        <v>1561</v>
      </c>
      <c r="D751" s="137" t="s">
        <v>28</v>
      </c>
      <c r="E751" s="139">
        <v>4471021</v>
      </c>
      <c r="F751" s="88" t="s">
        <v>3118</v>
      </c>
      <c r="G751" s="89" t="s">
        <v>188</v>
      </c>
      <c r="H751" s="140">
        <v>63000</v>
      </c>
      <c r="I751" s="154">
        <f t="shared" si="23"/>
        <v>-0.03</v>
      </c>
      <c r="J751" s="155">
        <f t="shared" si="24"/>
        <v>1890</v>
      </c>
      <c r="K751" s="156">
        <v>61110</v>
      </c>
      <c r="L751" s="75"/>
    </row>
    <row r="752" spans="1:12" x14ac:dyDescent="0.25">
      <c r="A752" s="87">
        <v>742</v>
      </c>
      <c r="B752" s="137" t="s">
        <v>28</v>
      </c>
      <c r="C752" s="138" t="s">
        <v>1562</v>
      </c>
      <c r="D752" s="137" t="s">
        <v>28</v>
      </c>
      <c r="E752" s="139">
        <v>4471050</v>
      </c>
      <c r="F752" s="88" t="s">
        <v>1563</v>
      </c>
      <c r="G752" s="89" t="s">
        <v>188</v>
      </c>
      <c r="H752" s="140">
        <v>127400</v>
      </c>
      <c r="I752" s="154">
        <f t="shared" si="23"/>
        <v>-0.03</v>
      </c>
      <c r="J752" s="155">
        <f t="shared" si="24"/>
        <v>3822</v>
      </c>
      <c r="K752" s="156">
        <v>123578</v>
      </c>
      <c r="L752" s="75"/>
    </row>
    <row r="753" spans="1:12" x14ac:dyDescent="0.25">
      <c r="A753" s="87">
        <v>743</v>
      </c>
      <c r="B753" s="137" t="s">
        <v>28</v>
      </c>
      <c r="C753" s="138" t="s">
        <v>1564</v>
      </c>
      <c r="D753" s="137" t="s">
        <v>28</v>
      </c>
      <c r="E753" s="139">
        <v>4471066</v>
      </c>
      <c r="F753" s="88" t="s">
        <v>1565</v>
      </c>
      <c r="G753" s="89" t="s">
        <v>188</v>
      </c>
      <c r="H753" s="140">
        <v>79100</v>
      </c>
      <c r="I753" s="154">
        <f t="shared" si="23"/>
        <v>-0.03</v>
      </c>
      <c r="J753" s="155">
        <f t="shared" si="24"/>
        <v>2373</v>
      </c>
      <c r="K753" s="156">
        <v>76727</v>
      </c>
      <c r="L753" s="75"/>
    </row>
    <row r="754" spans="1:12" x14ac:dyDescent="0.25">
      <c r="A754" s="87">
        <v>744</v>
      </c>
      <c r="B754" s="137" t="s">
        <v>28</v>
      </c>
      <c r="C754" s="138" t="s">
        <v>1566</v>
      </c>
      <c r="D754" s="137" t="s">
        <v>28</v>
      </c>
      <c r="E754" s="139">
        <v>4471067</v>
      </c>
      <c r="F754" s="88" t="s">
        <v>3119</v>
      </c>
      <c r="G754" s="89" t="s">
        <v>188</v>
      </c>
      <c r="H754" s="140">
        <v>146800</v>
      </c>
      <c r="I754" s="154">
        <f t="shared" si="23"/>
        <v>-0.03</v>
      </c>
      <c r="J754" s="155">
        <f t="shared" si="24"/>
        <v>4404</v>
      </c>
      <c r="K754" s="156">
        <v>142396</v>
      </c>
      <c r="L754" s="75"/>
    </row>
    <row r="755" spans="1:12" x14ac:dyDescent="0.25">
      <c r="A755" s="87">
        <v>745</v>
      </c>
      <c r="B755" s="137" t="s">
        <v>28</v>
      </c>
      <c r="C755" s="138" t="s">
        <v>1567</v>
      </c>
      <c r="D755" s="137" t="s">
        <v>28</v>
      </c>
      <c r="E755" s="139">
        <v>4471080</v>
      </c>
      <c r="F755" s="88" t="s">
        <v>1568</v>
      </c>
      <c r="G755" s="89" t="s">
        <v>188</v>
      </c>
      <c r="H755" s="140">
        <v>127400</v>
      </c>
      <c r="I755" s="154">
        <f t="shared" si="23"/>
        <v>-0.03</v>
      </c>
      <c r="J755" s="155">
        <f t="shared" si="24"/>
        <v>3822</v>
      </c>
      <c r="K755" s="156">
        <v>123578</v>
      </c>
      <c r="L755" s="75"/>
    </row>
    <row r="756" spans="1:12" x14ac:dyDescent="0.25">
      <c r="A756" s="87">
        <v>746</v>
      </c>
      <c r="B756" s="137" t="s">
        <v>28</v>
      </c>
      <c r="C756" s="138" t="s">
        <v>1569</v>
      </c>
      <c r="D756" s="137" t="s">
        <v>28</v>
      </c>
      <c r="E756" s="139">
        <v>4471081</v>
      </c>
      <c r="F756" s="88" t="s">
        <v>1570</v>
      </c>
      <c r="G756" s="89" t="s">
        <v>188</v>
      </c>
      <c r="H756" s="140">
        <v>131600</v>
      </c>
      <c r="I756" s="154">
        <f t="shared" si="23"/>
        <v>-0.03</v>
      </c>
      <c r="J756" s="155">
        <f t="shared" si="24"/>
        <v>3948</v>
      </c>
      <c r="K756" s="156">
        <v>127652</v>
      </c>
      <c r="L756" s="75"/>
    </row>
    <row r="757" spans="1:12" x14ac:dyDescent="0.25">
      <c r="A757" s="87">
        <v>747</v>
      </c>
      <c r="B757" s="137" t="s">
        <v>28</v>
      </c>
      <c r="C757" s="138" t="s">
        <v>1571</v>
      </c>
      <c r="D757" s="137" t="s">
        <v>28</v>
      </c>
      <c r="E757" s="139">
        <v>4471085</v>
      </c>
      <c r="F757" s="88" t="s">
        <v>1572</v>
      </c>
      <c r="G757" s="89" t="s">
        <v>188</v>
      </c>
      <c r="H757" s="140">
        <v>146800</v>
      </c>
      <c r="I757" s="154">
        <f t="shared" si="23"/>
        <v>-0.03</v>
      </c>
      <c r="J757" s="155">
        <f t="shared" si="24"/>
        <v>4404</v>
      </c>
      <c r="K757" s="156">
        <v>142396</v>
      </c>
      <c r="L757" s="75"/>
    </row>
    <row r="758" spans="1:12" x14ac:dyDescent="0.25">
      <c r="A758" s="87">
        <v>748</v>
      </c>
      <c r="B758" s="137" t="s">
        <v>28</v>
      </c>
      <c r="C758" s="138" t="s">
        <v>1573</v>
      </c>
      <c r="D758" s="137" t="s">
        <v>28</v>
      </c>
      <c r="E758" s="139">
        <v>4471086</v>
      </c>
      <c r="F758" s="88" t="s">
        <v>1574</v>
      </c>
      <c r="G758" s="89" t="s">
        <v>188</v>
      </c>
      <c r="H758" s="140">
        <v>265500</v>
      </c>
      <c r="I758" s="154">
        <f t="shared" si="23"/>
        <v>-0.03</v>
      </c>
      <c r="J758" s="155">
        <f t="shared" si="24"/>
        <v>7965</v>
      </c>
      <c r="K758" s="156">
        <v>257535</v>
      </c>
      <c r="L758" s="75"/>
    </row>
    <row r="759" spans="1:12" x14ac:dyDescent="0.25">
      <c r="A759" s="87">
        <v>749</v>
      </c>
      <c r="B759" s="137" t="s">
        <v>28</v>
      </c>
      <c r="C759" s="138" t="s">
        <v>1575</v>
      </c>
      <c r="D759" s="137" t="s">
        <v>28</v>
      </c>
      <c r="E759" s="139">
        <v>4471087</v>
      </c>
      <c r="F759" s="88" t="s">
        <v>1563</v>
      </c>
      <c r="G759" s="89" t="s">
        <v>188</v>
      </c>
      <c r="H759" s="140">
        <v>127400</v>
      </c>
      <c r="I759" s="154">
        <f t="shared" si="23"/>
        <v>-0.03</v>
      </c>
      <c r="J759" s="155">
        <f t="shared" si="24"/>
        <v>3822</v>
      </c>
      <c r="K759" s="156">
        <v>123578</v>
      </c>
      <c r="L759" s="75"/>
    </row>
    <row r="760" spans="1:12" x14ac:dyDescent="0.25">
      <c r="A760" s="87">
        <v>750</v>
      </c>
      <c r="B760" s="137" t="s">
        <v>28</v>
      </c>
      <c r="C760" s="138" t="s">
        <v>1576</v>
      </c>
      <c r="D760" s="137" t="s">
        <v>28</v>
      </c>
      <c r="E760" s="139">
        <v>4471088</v>
      </c>
      <c r="F760" s="88" t="s">
        <v>1568</v>
      </c>
      <c r="G760" s="89" t="s">
        <v>188</v>
      </c>
      <c r="H760" s="140">
        <v>127400</v>
      </c>
      <c r="I760" s="154">
        <f t="shared" si="23"/>
        <v>-0.03</v>
      </c>
      <c r="J760" s="155">
        <f t="shared" si="24"/>
        <v>3822</v>
      </c>
      <c r="K760" s="156">
        <v>123578</v>
      </c>
      <c r="L760" s="75"/>
    </row>
    <row r="761" spans="1:12" x14ac:dyDescent="0.25">
      <c r="A761" s="87">
        <v>751</v>
      </c>
      <c r="B761" s="137" t="s">
        <v>28</v>
      </c>
      <c r="C761" s="138" t="s">
        <v>1577</v>
      </c>
      <c r="D761" s="137" t="s">
        <v>28</v>
      </c>
      <c r="E761" s="139">
        <v>4471089</v>
      </c>
      <c r="F761" s="88" t="s">
        <v>1572</v>
      </c>
      <c r="G761" s="89" t="s">
        <v>188</v>
      </c>
      <c r="H761" s="140">
        <v>146800</v>
      </c>
      <c r="I761" s="154">
        <f t="shared" si="23"/>
        <v>-0.03</v>
      </c>
      <c r="J761" s="155">
        <f t="shared" si="24"/>
        <v>4404</v>
      </c>
      <c r="K761" s="156">
        <v>142396</v>
      </c>
      <c r="L761" s="75"/>
    </row>
    <row r="762" spans="1:12" x14ac:dyDescent="0.25">
      <c r="A762" s="87">
        <v>752</v>
      </c>
      <c r="B762" s="137" t="s">
        <v>28</v>
      </c>
      <c r="C762" s="138" t="s">
        <v>1578</v>
      </c>
      <c r="D762" s="137" t="s">
        <v>28</v>
      </c>
      <c r="E762" s="139">
        <v>4471090</v>
      </c>
      <c r="F762" s="88" t="s">
        <v>1574</v>
      </c>
      <c r="G762" s="89" t="s">
        <v>188</v>
      </c>
      <c r="H762" s="140">
        <v>265800</v>
      </c>
      <c r="I762" s="154">
        <f t="shared" si="23"/>
        <v>-0.03</v>
      </c>
      <c r="J762" s="155">
        <f t="shared" si="24"/>
        <v>7974</v>
      </c>
      <c r="K762" s="156">
        <v>257826</v>
      </c>
      <c r="L762" s="75"/>
    </row>
    <row r="763" spans="1:12" x14ac:dyDescent="0.25">
      <c r="A763" s="87">
        <v>753</v>
      </c>
      <c r="B763" s="137" t="s">
        <v>28</v>
      </c>
      <c r="C763" s="138" t="s">
        <v>1579</v>
      </c>
      <c r="D763" s="137" t="s">
        <v>28</v>
      </c>
      <c r="E763" s="139">
        <v>4471091</v>
      </c>
      <c r="F763" s="88" t="s">
        <v>1580</v>
      </c>
      <c r="G763" s="89" t="s">
        <v>188</v>
      </c>
      <c r="H763" s="140">
        <v>83300</v>
      </c>
      <c r="I763" s="154">
        <f t="shared" si="23"/>
        <v>-0.03</v>
      </c>
      <c r="J763" s="155">
        <f t="shared" si="24"/>
        <v>2499</v>
      </c>
      <c r="K763" s="156">
        <v>80801</v>
      </c>
      <c r="L763" s="75"/>
    </row>
    <row r="764" spans="1:12" x14ac:dyDescent="0.25">
      <c r="A764" s="87">
        <v>754</v>
      </c>
      <c r="B764" s="137" t="s">
        <v>28</v>
      </c>
      <c r="C764" s="138" t="s">
        <v>1581</v>
      </c>
      <c r="D764" s="137" t="s">
        <v>28</v>
      </c>
      <c r="E764" s="139">
        <v>4471134</v>
      </c>
      <c r="F764" s="88" t="s">
        <v>1570</v>
      </c>
      <c r="G764" s="89" t="s">
        <v>188</v>
      </c>
      <c r="H764" s="140">
        <v>131700</v>
      </c>
      <c r="I764" s="154">
        <f t="shared" si="23"/>
        <v>-0.03</v>
      </c>
      <c r="J764" s="155">
        <f t="shared" si="24"/>
        <v>3951</v>
      </c>
      <c r="K764" s="156">
        <v>127749</v>
      </c>
      <c r="L764" s="75"/>
    </row>
    <row r="765" spans="1:12" x14ac:dyDescent="0.25">
      <c r="A765" s="87">
        <v>755</v>
      </c>
      <c r="B765" s="137" t="s">
        <v>28</v>
      </c>
      <c r="C765" s="138" t="s">
        <v>1582</v>
      </c>
      <c r="D765" s="137" t="s">
        <v>28</v>
      </c>
      <c r="E765" s="139">
        <v>4471136</v>
      </c>
      <c r="F765" s="88" t="s">
        <v>1583</v>
      </c>
      <c r="G765" s="89" t="s">
        <v>188</v>
      </c>
      <c r="H765" s="140">
        <v>18600</v>
      </c>
      <c r="I765" s="154">
        <f t="shared" si="23"/>
        <v>-0.05</v>
      </c>
      <c r="J765" s="155">
        <f t="shared" si="24"/>
        <v>930</v>
      </c>
      <c r="K765" s="156">
        <f>H765*0.95</f>
        <v>17670</v>
      </c>
      <c r="L765" s="75"/>
    </row>
    <row r="766" spans="1:12" x14ac:dyDescent="0.25">
      <c r="A766" s="87">
        <v>756</v>
      </c>
      <c r="B766" s="137" t="s">
        <v>28</v>
      </c>
      <c r="C766" s="138" t="s">
        <v>1584</v>
      </c>
      <c r="D766" s="137" t="s">
        <v>28</v>
      </c>
      <c r="E766" s="139">
        <v>4471250</v>
      </c>
      <c r="F766" s="88" t="s">
        <v>1585</v>
      </c>
      <c r="G766" s="89" t="s">
        <v>188</v>
      </c>
      <c r="H766" s="140">
        <v>2835</v>
      </c>
      <c r="I766" s="154">
        <f t="shared" si="23"/>
        <v>-3.0000000000000065E-2</v>
      </c>
      <c r="J766" s="155">
        <f t="shared" si="24"/>
        <v>85.050000000000182</v>
      </c>
      <c r="K766" s="156">
        <v>2749.95</v>
      </c>
      <c r="L766" s="75"/>
    </row>
    <row r="767" spans="1:12" x14ac:dyDescent="0.25">
      <c r="A767" s="87">
        <v>757</v>
      </c>
      <c r="B767" s="137" t="s">
        <v>28</v>
      </c>
      <c r="C767" s="138" t="s">
        <v>1586</v>
      </c>
      <c r="D767" s="137" t="s">
        <v>28</v>
      </c>
      <c r="E767" s="139">
        <v>4471406</v>
      </c>
      <c r="F767" s="88" t="s">
        <v>1587</v>
      </c>
      <c r="G767" s="89" t="s">
        <v>188</v>
      </c>
      <c r="H767" s="140">
        <v>974</v>
      </c>
      <c r="I767" s="154">
        <f t="shared" si="23"/>
        <v>-3.0000000000000027E-2</v>
      </c>
      <c r="J767" s="155">
        <f t="shared" si="24"/>
        <v>29.220000000000027</v>
      </c>
      <c r="K767" s="156">
        <v>944.78</v>
      </c>
      <c r="L767" s="75"/>
    </row>
    <row r="768" spans="1:12" x14ac:dyDescent="0.25">
      <c r="A768" s="87">
        <v>758</v>
      </c>
      <c r="B768" s="137" t="s">
        <v>28</v>
      </c>
      <c r="C768" s="138" t="s">
        <v>1588</v>
      </c>
      <c r="D768" s="137" t="s">
        <v>28</v>
      </c>
      <c r="E768" s="139">
        <v>4472053</v>
      </c>
      <c r="F768" s="88" t="s">
        <v>3120</v>
      </c>
      <c r="G768" s="89" t="s">
        <v>188</v>
      </c>
      <c r="H768" s="140">
        <v>5120</v>
      </c>
      <c r="I768" s="154">
        <f t="shared" si="23"/>
        <v>-3.0000000000000072E-2</v>
      </c>
      <c r="J768" s="155">
        <f t="shared" si="24"/>
        <v>153.60000000000036</v>
      </c>
      <c r="K768" s="156">
        <v>4966.3999999999996</v>
      </c>
      <c r="L768" s="75"/>
    </row>
    <row r="769" spans="1:12" x14ac:dyDescent="0.25">
      <c r="A769" s="87">
        <v>759</v>
      </c>
      <c r="B769" s="137" t="s">
        <v>28</v>
      </c>
      <c r="C769" s="138" t="s">
        <v>1589</v>
      </c>
      <c r="D769" s="137" t="s">
        <v>28</v>
      </c>
      <c r="E769" s="139">
        <v>4472054</v>
      </c>
      <c r="F769" s="88" t="s">
        <v>3120</v>
      </c>
      <c r="G769" s="89" t="s">
        <v>188</v>
      </c>
      <c r="H769" s="140">
        <v>5180</v>
      </c>
      <c r="I769" s="154">
        <f t="shared" si="23"/>
        <v>-3.0000000000000106E-2</v>
      </c>
      <c r="J769" s="155">
        <f t="shared" si="24"/>
        <v>155.40000000000055</v>
      </c>
      <c r="K769" s="156">
        <v>5024.5999999999995</v>
      </c>
      <c r="L769" s="75"/>
    </row>
    <row r="770" spans="1:12" x14ac:dyDescent="0.25">
      <c r="A770" s="87">
        <v>760</v>
      </c>
      <c r="B770" s="137" t="s">
        <v>28</v>
      </c>
      <c r="C770" s="138" t="s">
        <v>1590</v>
      </c>
      <c r="D770" s="137" t="s">
        <v>28</v>
      </c>
      <c r="E770" s="139">
        <v>4472379</v>
      </c>
      <c r="F770" s="88" t="s">
        <v>1591</v>
      </c>
      <c r="G770" s="89" t="s">
        <v>188</v>
      </c>
      <c r="H770" s="140">
        <v>196000</v>
      </c>
      <c r="I770" s="154">
        <f t="shared" si="23"/>
        <v>-0.03</v>
      </c>
      <c r="J770" s="155">
        <f t="shared" si="24"/>
        <v>5880</v>
      </c>
      <c r="K770" s="156">
        <v>190120</v>
      </c>
      <c r="L770" s="75"/>
    </row>
    <row r="771" spans="1:12" x14ac:dyDescent="0.25">
      <c r="A771" s="87">
        <v>761</v>
      </c>
      <c r="B771" s="137" t="s">
        <v>28</v>
      </c>
      <c r="C771" s="138" t="s">
        <v>1592</v>
      </c>
      <c r="D771" s="137" t="s">
        <v>28</v>
      </c>
      <c r="E771" s="139">
        <v>4472380</v>
      </c>
      <c r="F771" s="88" t="s">
        <v>1591</v>
      </c>
      <c r="G771" s="89" t="s">
        <v>188</v>
      </c>
      <c r="H771" s="140">
        <v>196000</v>
      </c>
      <c r="I771" s="154">
        <f t="shared" si="23"/>
        <v>-0.03</v>
      </c>
      <c r="J771" s="155">
        <f t="shared" si="24"/>
        <v>5880</v>
      </c>
      <c r="K771" s="156">
        <v>190120</v>
      </c>
      <c r="L771" s="75"/>
    </row>
    <row r="772" spans="1:12" x14ac:dyDescent="0.25">
      <c r="A772" s="87">
        <v>762</v>
      </c>
      <c r="B772" s="137" t="s">
        <v>28</v>
      </c>
      <c r="C772" s="138" t="s">
        <v>1593</v>
      </c>
      <c r="D772" s="137" t="s">
        <v>28</v>
      </c>
      <c r="E772" s="139">
        <v>4473574</v>
      </c>
      <c r="F772" s="88" t="s">
        <v>1594</v>
      </c>
      <c r="G772" s="89" t="s">
        <v>188</v>
      </c>
      <c r="H772" s="140">
        <v>80500</v>
      </c>
      <c r="I772" s="154">
        <f t="shared" si="23"/>
        <v>-0.03</v>
      </c>
      <c r="J772" s="155">
        <f t="shared" si="24"/>
        <v>2415</v>
      </c>
      <c r="K772" s="156">
        <v>78085</v>
      </c>
      <c r="L772" s="75"/>
    </row>
    <row r="773" spans="1:12" x14ac:dyDescent="0.25">
      <c r="A773" s="87">
        <v>763</v>
      </c>
      <c r="B773" s="137" t="s">
        <v>28</v>
      </c>
      <c r="C773" s="138" t="s">
        <v>1595</v>
      </c>
      <c r="D773" s="137" t="s">
        <v>28</v>
      </c>
      <c r="E773" s="139">
        <v>4473973</v>
      </c>
      <c r="F773" s="88" t="s">
        <v>3121</v>
      </c>
      <c r="G773" s="89" t="s">
        <v>188</v>
      </c>
      <c r="H773" s="140">
        <v>465</v>
      </c>
      <c r="I773" s="154">
        <f t="shared" si="23"/>
        <v>-2.9999999999999975E-2</v>
      </c>
      <c r="J773" s="155">
        <f t="shared" si="24"/>
        <v>13.949999999999989</v>
      </c>
      <c r="K773" s="156">
        <v>451.05</v>
      </c>
      <c r="L773" s="75"/>
    </row>
    <row r="774" spans="1:12" x14ac:dyDescent="0.25">
      <c r="A774" s="87">
        <v>764</v>
      </c>
      <c r="B774" s="137" t="s">
        <v>28</v>
      </c>
      <c r="C774" s="138" t="s">
        <v>1596</v>
      </c>
      <c r="D774" s="137" t="s">
        <v>28</v>
      </c>
      <c r="E774" s="139">
        <v>4474001</v>
      </c>
      <c r="F774" s="88" t="s">
        <v>3122</v>
      </c>
      <c r="G774" s="89" t="s">
        <v>188</v>
      </c>
      <c r="H774" s="140">
        <v>252</v>
      </c>
      <c r="I774" s="154">
        <f t="shared" si="23"/>
        <v>-3.0000000000000009E-2</v>
      </c>
      <c r="J774" s="155">
        <f t="shared" si="24"/>
        <v>7.5600000000000023</v>
      </c>
      <c r="K774" s="156">
        <v>244.44</v>
      </c>
      <c r="L774" s="75"/>
    </row>
    <row r="775" spans="1:12" x14ac:dyDescent="0.25">
      <c r="A775" s="87">
        <v>765</v>
      </c>
      <c r="B775" s="137" t="s">
        <v>28</v>
      </c>
      <c r="C775" s="138" t="s">
        <v>1597</v>
      </c>
      <c r="D775" s="137" t="s">
        <v>28</v>
      </c>
      <c r="E775" s="139">
        <v>4474009</v>
      </c>
      <c r="F775" s="88" t="s">
        <v>1598</v>
      </c>
      <c r="G775" s="89" t="s">
        <v>188</v>
      </c>
      <c r="H775" s="140">
        <v>2835</v>
      </c>
      <c r="I775" s="154">
        <f t="shared" si="23"/>
        <v>-3.0000000000000065E-2</v>
      </c>
      <c r="J775" s="155">
        <f t="shared" si="24"/>
        <v>85.050000000000182</v>
      </c>
      <c r="K775" s="156">
        <v>2749.95</v>
      </c>
      <c r="L775" s="75"/>
    </row>
    <row r="776" spans="1:12" x14ac:dyDescent="0.25">
      <c r="A776" s="87">
        <v>766</v>
      </c>
      <c r="B776" s="137" t="s">
        <v>28</v>
      </c>
      <c r="C776" s="138" t="s">
        <v>1599</v>
      </c>
      <c r="D776" s="137" t="s">
        <v>28</v>
      </c>
      <c r="E776" s="139">
        <v>4474517</v>
      </c>
      <c r="F776" s="88" t="s">
        <v>1600</v>
      </c>
      <c r="G776" s="89" t="s">
        <v>188</v>
      </c>
      <c r="H776" s="140">
        <v>13120</v>
      </c>
      <c r="I776" s="154">
        <f t="shared" si="23"/>
        <v>-3.0000000000000027E-2</v>
      </c>
      <c r="J776" s="155">
        <f t="shared" si="24"/>
        <v>393.60000000000036</v>
      </c>
      <c r="K776" s="156">
        <v>12726.4</v>
      </c>
      <c r="L776" s="75"/>
    </row>
    <row r="777" spans="1:12" x14ac:dyDescent="0.25">
      <c r="A777" s="87">
        <v>767</v>
      </c>
      <c r="B777" s="137" t="s">
        <v>28</v>
      </c>
      <c r="C777" s="138" t="s">
        <v>1601</v>
      </c>
      <c r="D777" s="137" t="s">
        <v>28</v>
      </c>
      <c r="E777" s="139">
        <v>4474518</v>
      </c>
      <c r="F777" s="88" t="s">
        <v>1602</v>
      </c>
      <c r="G777" s="89" t="s">
        <v>188</v>
      </c>
      <c r="H777" s="140">
        <v>2830</v>
      </c>
      <c r="I777" s="154">
        <f t="shared" si="23"/>
        <v>-3.0000000000000034E-2</v>
      </c>
      <c r="J777" s="155">
        <f t="shared" si="24"/>
        <v>84.900000000000091</v>
      </c>
      <c r="K777" s="156">
        <v>2745.1</v>
      </c>
      <c r="L777" s="75"/>
    </row>
    <row r="778" spans="1:12" x14ac:dyDescent="0.25">
      <c r="A778" s="87">
        <v>768</v>
      </c>
      <c r="B778" s="137" t="s">
        <v>28</v>
      </c>
      <c r="C778" s="138" t="s">
        <v>1603</v>
      </c>
      <c r="D778" s="137" t="s">
        <v>28</v>
      </c>
      <c r="E778" s="139">
        <v>4474519</v>
      </c>
      <c r="F778" s="88" t="s">
        <v>1604</v>
      </c>
      <c r="G778" s="89" t="s">
        <v>188</v>
      </c>
      <c r="H778" s="140">
        <v>2830</v>
      </c>
      <c r="I778" s="154">
        <f t="shared" si="23"/>
        <v>-3.0000000000000034E-2</v>
      </c>
      <c r="J778" s="155">
        <f t="shared" si="24"/>
        <v>84.900000000000091</v>
      </c>
      <c r="K778" s="156">
        <v>2745.1</v>
      </c>
      <c r="L778" s="75"/>
    </row>
    <row r="779" spans="1:12" x14ac:dyDescent="0.25">
      <c r="A779" s="87">
        <v>769</v>
      </c>
      <c r="B779" s="137" t="s">
        <v>28</v>
      </c>
      <c r="C779" s="138" t="s">
        <v>1605</v>
      </c>
      <c r="D779" s="137" t="s">
        <v>28</v>
      </c>
      <c r="E779" s="139">
        <v>4474520</v>
      </c>
      <c r="F779" s="88" t="s">
        <v>1606</v>
      </c>
      <c r="G779" s="89" t="s">
        <v>188</v>
      </c>
      <c r="H779" s="140">
        <v>2835</v>
      </c>
      <c r="I779" s="154">
        <f t="shared" si="23"/>
        <v>-3.0000000000000065E-2</v>
      </c>
      <c r="J779" s="155">
        <f t="shared" si="24"/>
        <v>85.050000000000182</v>
      </c>
      <c r="K779" s="156">
        <v>2749.95</v>
      </c>
      <c r="L779" s="75"/>
    </row>
    <row r="780" spans="1:12" x14ac:dyDescent="0.25">
      <c r="A780" s="87">
        <v>770</v>
      </c>
      <c r="B780" s="137" t="s">
        <v>28</v>
      </c>
      <c r="C780" s="138" t="s">
        <v>1607</v>
      </c>
      <c r="D780" s="137" t="s">
        <v>28</v>
      </c>
      <c r="E780" s="139">
        <v>4474521</v>
      </c>
      <c r="F780" s="88" t="s">
        <v>1608</v>
      </c>
      <c r="G780" s="89" t="s">
        <v>188</v>
      </c>
      <c r="H780" s="140">
        <v>2840</v>
      </c>
      <c r="I780" s="154">
        <f t="shared" ref="I780:I843" si="25">(K780-H780)/H780</f>
        <v>-3.0000000000000096E-2</v>
      </c>
      <c r="J780" s="155">
        <f t="shared" ref="J780:J843" si="26">H780-K780</f>
        <v>85.200000000000273</v>
      </c>
      <c r="K780" s="156">
        <v>2754.7999999999997</v>
      </c>
      <c r="L780" s="75"/>
    </row>
    <row r="781" spans="1:12" x14ac:dyDescent="0.25">
      <c r="A781" s="87">
        <v>771</v>
      </c>
      <c r="B781" s="137" t="s">
        <v>28</v>
      </c>
      <c r="C781" s="138" t="s">
        <v>1609</v>
      </c>
      <c r="D781" s="137" t="s">
        <v>28</v>
      </c>
      <c r="E781" s="139">
        <v>4474524</v>
      </c>
      <c r="F781" s="88" t="s">
        <v>1610</v>
      </c>
      <c r="G781" s="89" t="s">
        <v>188</v>
      </c>
      <c r="H781" s="140">
        <v>8090</v>
      </c>
      <c r="I781" s="154">
        <f t="shared" si="25"/>
        <v>-2.9999999999999978E-2</v>
      </c>
      <c r="J781" s="155">
        <f t="shared" si="26"/>
        <v>242.69999999999982</v>
      </c>
      <c r="K781" s="156">
        <v>7847.3</v>
      </c>
      <c r="L781" s="75"/>
    </row>
    <row r="782" spans="1:12" x14ac:dyDescent="0.25">
      <c r="A782" s="87">
        <v>772</v>
      </c>
      <c r="B782" s="137" t="s">
        <v>28</v>
      </c>
      <c r="C782" s="138" t="s">
        <v>1611</v>
      </c>
      <c r="D782" s="137" t="s">
        <v>28</v>
      </c>
      <c r="E782" s="139">
        <v>4474526</v>
      </c>
      <c r="F782" s="88" t="s">
        <v>1612</v>
      </c>
      <c r="G782" s="89" t="s">
        <v>188</v>
      </c>
      <c r="H782" s="140">
        <v>556</v>
      </c>
      <c r="I782" s="154">
        <f t="shared" si="25"/>
        <v>-3.0000000000000113E-2</v>
      </c>
      <c r="J782" s="155">
        <f t="shared" si="26"/>
        <v>16.680000000000064</v>
      </c>
      <c r="K782" s="156">
        <v>539.31999999999994</v>
      </c>
      <c r="L782" s="75"/>
    </row>
    <row r="783" spans="1:12" x14ac:dyDescent="0.25">
      <c r="A783" s="87">
        <v>773</v>
      </c>
      <c r="B783" s="137" t="s">
        <v>28</v>
      </c>
      <c r="C783" s="138" t="s">
        <v>1613</v>
      </c>
      <c r="D783" s="137" t="s">
        <v>28</v>
      </c>
      <c r="E783" s="139">
        <v>4474665</v>
      </c>
      <c r="F783" s="88" t="s">
        <v>1614</v>
      </c>
      <c r="G783" s="89" t="s">
        <v>188</v>
      </c>
      <c r="H783" s="140">
        <v>20680</v>
      </c>
      <c r="I783" s="154">
        <f t="shared" si="25"/>
        <v>-0.05</v>
      </c>
      <c r="J783" s="155">
        <f t="shared" si="26"/>
        <v>1034</v>
      </c>
      <c r="K783" s="156">
        <f>H783*0.95</f>
        <v>19646</v>
      </c>
      <c r="L783" s="75"/>
    </row>
    <row r="784" spans="1:12" x14ac:dyDescent="0.25">
      <c r="A784" s="87">
        <v>774</v>
      </c>
      <c r="B784" s="137" t="s">
        <v>28</v>
      </c>
      <c r="C784" s="138" t="s">
        <v>1615</v>
      </c>
      <c r="D784" s="137" t="s">
        <v>28</v>
      </c>
      <c r="E784" s="139">
        <v>4475126</v>
      </c>
      <c r="F784" s="88" t="s">
        <v>3123</v>
      </c>
      <c r="G784" s="89" t="s">
        <v>188</v>
      </c>
      <c r="H784" s="140">
        <v>34260</v>
      </c>
      <c r="I784" s="154">
        <f t="shared" si="25"/>
        <v>-3.0000000000000086E-2</v>
      </c>
      <c r="J784" s="155">
        <f t="shared" si="26"/>
        <v>1027.8000000000029</v>
      </c>
      <c r="K784" s="156">
        <v>33232.199999999997</v>
      </c>
      <c r="L784" s="75"/>
    </row>
    <row r="785" spans="1:12" x14ac:dyDescent="0.25">
      <c r="A785" s="87">
        <v>775</v>
      </c>
      <c r="B785" s="137" t="s">
        <v>28</v>
      </c>
      <c r="C785" s="138" t="s">
        <v>1616</v>
      </c>
      <c r="D785" s="137" t="s">
        <v>28</v>
      </c>
      <c r="E785" s="139">
        <v>4475154</v>
      </c>
      <c r="F785" s="88" t="s">
        <v>3124</v>
      </c>
      <c r="G785" s="89" t="s">
        <v>188</v>
      </c>
      <c r="H785" s="140">
        <v>87000</v>
      </c>
      <c r="I785" s="154">
        <f t="shared" si="25"/>
        <v>-0.03</v>
      </c>
      <c r="J785" s="155">
        <f t="shared" si="26"/>
        <v>2610</v>
      </c>
      <c r="K785" s="156">
        <v>84390</v>
      </c>
      <c r="L785" s="75"/>
    </row>
    <row r="786" spans="1:12" x14ac:dyDescent="0.25">
      <c r="A786" s="87">
        <v>776</v>
      </c>
      <c r="B786" s="137" t="s">
        <v>28</v>
      </c>
      <c r="C786" s="138" t="s">
        <v>1617</v>
      </c>
      <c r="D786" s="137" t="s">
        <v>28</v>
      </c>
      <c r="E786" s="139">
        <v>4475183</v>
      </c>
      <c r="F786" s="88" t="s">
        <v>3125</v>
      </c>
      <c r="G786" s="89" t="s">
        <v>188</v>
      </c>
      <c r="H786" s="140">
        <v>39180</v>
      </c>
      <c r="I786" s="154">
        <f t="shared" si="25"/>
        <v>-3.0000000000000037E-2</v>
      </c>
      <c r="J786" s="155">
        <f t="shared" si="26"/>
        <v>1175.4000000000015</v>
      </c>
      <c r="K786" s="156">
        <v>38004.6</v>
      </c>
      <c r="L786" s="75"/>
    </row>
    <row r="787" spans="1:12" x14ac:dyDescent="0.25">
      <c r="A787" s="87">
        <v>777</v>
      </c>
      <c r="B787" s="137" t="s">
        <v>28</v>
      </c>
      <c r="C787" s="138" t="s">
        <v>1618</v>
      </c>
      <c r="D787" s="137" t="s">
        <v>28</v>
      </c>
      <c r="E787" s="139">
        <v>4475345</v>
      </c>
      <c r="F787" s="88" t="s">
        <v>1619</v>
      </c>
      <c r="G787" s="89" t="s">
        <v>188</v>
      </c>
      <c r="H787" s="140">
        <v>1596</v>
      </c>
      <c r="I787" s="154">
        <f t="shared" si="25"/>
        <v>-3.0000000000000068E-2</v>
      </c>
      <c r="J787" s="155">
        <f t="shared" si="26"/>
        <v>47.880000000000109</v>
      </c>
      <c r="K787" s="156">
        <v>1548.12</v>
      </c>
      <c r="L787" s="75"/>
    </row>
    <row r="788" spans="1:12" x14ac:dyDescent="0.25">
      <c r="A788" s="87">
        <v>778</v>
      </c>
      <c r="B788" s="137" t="s">
        <v>28</v>
      </c>
      <c r="C788" s="138" t="s">
        <v>1620</v>
      </c>
      <c r="D788" s="137" t="s">
        <v>28</v>
      </c>
      <c r="E788" s="139">
        <v>4475956</v>
      </c>
      <c r="F788" s="88" t="s">
        <v>3126</v>
      </c>
      <c r="G788" s="89" t="s">
        <v>188</v>
      </c>
      <c r="H788" s="140">
        <v>3625</v>
      </c>
      <c r="I788" s="154">
        <f t="shared" si="25"/>
        <v>-0.05</v>
      </c>
      <c r="J788" s="155">
        <f t="shared" si="26"/>
        <v>181.25</v>
      </c>
      <c r="K788" s="156">
        <v>3443.75</v>
      </c>
      <c r="L788" s="75"/>
    </row>
    <row r="789" spans="1:12" x14ac:dyDescent="0.25">
      <c r="A789" s="87">
        <v>779</v>
      </c>
      <c r="B789" s="137" t="s">
        <v>28</v>
      </c>
      <c r="C789" s="138" t="s">
        <v>1621</v>
      </c>
      <c r="D789" s="137" t="s">
        <v>28</v>
      </c>
      <c r="E789" s="139">
        <v>4476135</v>
      </c>
      <c r="F789" s="88" t="s">
        <v>1622</v>
      </c>
      <c r="G789" s="89" t="s">
        <v>188</v>
      </c>
      <c r="H789" s="140">
        <v>5940</v>
      </c>
      <c r="I789" s="154">
        <f t="shared" si="25"/>
        <v>-2.9999999999999968E-2</v>
      </c>
      <c r="J789" s="155">
        <f t="shared" si="26"/>
        <v>178.19999999999982</v>
      </c>
      <c r="K789" s="156">
        <v>5761.8</v>
      </c>
      <c r="L789" s="75"/>
    </row>
    <row r="790" spans="1:12" x14ac:dyDescent="0.25">
      <c r="A790" s="87">
        <v>780</v>
      </c>
      <c r="B790" s="137" t="s">
        <v>28</v>
      </c>
      <c r="C790" s="138" t="s">
        <v>1623</v>
      </c>
      <c r="D790" s="137" t="s">
        <v>28</v>
      </c>
      <c r="E790" s="139">
        <v>4476609</v>
      </c>
      <c r="F790" s="88" t="s">
        <v>1624</v>
      </c>
      <c r="G790" s="89" t="s">
        <v>188</v>
      </c>
      <c r="H790" s="140">
        <v>4495</v>
      </c>
      <c r="I790" s="154">
        <f t="shared" si="25"/>
        <v>-3.0000000000000082E-2</v>
      </c>
      <c r="J790" s="155">
        <f t="shared" si="26"/>
        <v>134.85000000000036</v>
      </c>
      <c r="K790" s="156">
        <v>4360.1499999999996</v>
      </c>
      <c r="L790" s="75"/>
    </row>
    <row r="791" spans="1:12" x14ac:dyDescent="0.25">
      <c r="A791" s="87">
        <v>781</v>
      </c>
      <c r="B791" s="137" t="s">
        <v>28</v>
      </c>
      <c r="C791" s="138" t="s">
        <v>1625</v>
      </c>
      <c r="D791" s="137" t="s">
        <v>28</v>
      </c>
      <c r="E791" s="139">
        <v>4478237</v>
      </c>
      <c r="F791" s="88" t="s">
        <v>1626</v>
      </c>
      <c r="G791" s="89" t="s">
        <v>188</v>
      </c>
      <c r="H791" s="140">
        <v>127400</v>
      </c>
      <c r="I791" s="154">
        <f t="shared" si="25"/>
        <v>-0.03</v>
      </c>
      <c r="J791" s="155">
        <f t="shared" si="26"/>
        <v>3822</v>
      </c>
      <c r="K791" s="156">
        <v>123578</v>
      </c>
      <c r="L791" s="75"/>
    </row>
    <row r="792" spans="1:12" x14ac:dyDescent="0.25">
      <c r="A792" s="87">
        <v>782</v>
      </c>
      <c r="B792" s="137" t="s">
        <v>28</v>
      </c>
      <c r="C792" s="138" t="s">
        <v>1627</v>
      </c>
      <c r="D792" s="137" t="s">
        <v>28</v>
      </c>
      <c r="E792" s="139">
        <v>4478238</v>
      </c>
      <c r="F792" s="88" t="s">
        <v>1628</v>
      </c>
      <c r="G792" s="89" t="s">
        <v>188</v>
      </c>
      <c r="H792" s="140">
        <v>123200</v>
      </c>
      <c r="I792" s="154">
        <f t="shared" si="25"/>
        <v>-0.03</v>
      </c>
      <c r="J792" s="155">
        <f t="shared" si="26"/>
        <v>3696</v>
      </c>
      <c r="K792" s="156">
        <v>119504</v>
      </c>
      <c r="L792" s="75"/>
    </row>
    <row r="793" spans="1:12" x14ac:dyDescent="0.25">
      <c r="A793" s="87">
        <v>783</v>
      </c>
      <c r="B793" s="137" t="s">
        <v>28</v>
      </c>
      <c r="C793" s="138" t="s">
        <v>1629</v>
      </c>
      <c r="D793" s="137" t="s">
        <v>28</v>
      </c>
      <c r="E793" s="139">
        <v>4478239</v>
      </c>
      <c r="F793" s="88" t="s">
        <v>1630</v>
      </c>
      <c r="G793" s="89" t="s">
        <v>188</v>
      </c>
      <c r="H793" s="140">
        <v>127500</v>
      </c>
      <c r="I793" s="154">
        <f t="shared" si="25"/>
        <v>-0.03</v>
      </c>
      <c r="J793" s="155">
        <f t="shared" si="26"/>
        <v>3825</v>
      </c>
      <c r="K793" s="156">
        <v>123675</v>
      </c>
      <c r="L793" s="75"/>
    </row>
    <row r="794" spans="1:12" x14ac:dyDescent="0.25">
      <c r="A794" s="87">
        <v>784</v>
      </c>
      <c r="B794" s="137" t="s">
        <v>28</v>
      </c>
      <c r="C794" s="138" t="s">
        <v>1631</v>
      </c>
      <c r="D794" s="137" t="s">
        <v>28</v>
      </c>
      <c r="E794" s="139">
        <v>4478240</v>
      </c>
      <c r="F794" s="88" t="s">
        <v>1632</v>
      </c>
      <c r="G794" s="89" t="s">
        <v>188</v>
      </c>
      <c r="H794" s="140">
        <v>262800</v>
      </c>
      <c r="I794" s="154">
        <f t="shared" si="25"/>
        <v>-0.03</v>
      </c>
      <c r="J794" s="155">
        <f t="shared" si="26"/>
        <v>7884</v>
      </c>
      <c r="K794" s="156">
        <v>254916</v>
      </c>
      <c r="L794" s="75"/>
    </row>
    <row r="795" spans="1:12" x14ac:dyDescent="0.25">
      <c r="A795" s="87">
        <v>785</v>
      </c>
      <c r="B795" s="137" t="s">
        <v>28</v>
      </c>
      <c r="C795" s="138" t="s">
        <v>1633</v>
      </c>
      <c r="D795" s="137" t="s">
        <v>28</v>
      </c>
      <c r="E795" s="139">
        <v>4478241</v>
      </c>
      <c r="F795" s="88" t="s">
        <v>1634</v>
      </c>
      <c r="G795" s="89" t="s">
        <v>188</v>
      </c>
      <c r="H795" s="140">
        <v>123200</v>
      </c>
      <c r="I795" s="154">
        <f t="shared" si="25"/>
        <v>-0.03</v>
      </c>
      <c r="J795" s="155">
        <f t="shared" si="26"/>
        <v>3696</v>
      </c>
      <c r="K795" s="156">
        <v>119504</v>
      </c>
      <c r="L795" s="75"/>
    </row>
    <row r="796" spans="1:12" x14ac:dyDescent="0.25">
      <c r="A796" s="87">
        <v>786</v>
      </c>
      <c r="B796" s="137" t="s">
        <v>28</v>
      </c>
      <c r="C796" s="138" t="s">
        <v>1635</v>
      </c>
      <c r="D796" s="137" t="s">
        <v>28</v>
      </c>
      <c r="E796" s="139">
        <v>4478242</v>
      </c>
      <c r="F796" s="88" t="s">
        <v>1636</v>
      </c>
      <c r="G796" s="89" t="s">
        <v>188</v>
      </c>
      <c r="H796" s="140">
        <v>257400</v>
      </c>
      <c r="I796" s="154">
        <f t="shared" si="25"/>
        <v>-0.03</v>
      </c>
      <c r="J796" s="155">
        <f t="shared" si="26"/>
        <v>7722</v>
      </c>
      <c r="K796" s="156">
        <v>249678</v>
      </c>
      <c r="L796" s="75"/>
    </row>
    <row r="797" spans="1:12" x14ac:dyDescent="0.25">
      <c r="A797" s="87">
        <v>787</v>
      </c>
      <c r="B797" s="137" t="s">
        <v>28</v>
      </c>
      <c r="C797" s="138" t="s">
        <v>1637</v>
      </c>
      <c r="D797" s="137" t="s">
        <v>28</v>
      </c>
      <c r="E797" s="139">
        <v>4478243</v>
      </c>
      <c r="F797" s="88" t="s">
        <v>1638</v>
      </c>
      <c r="G797" s="89" t="s">
        <v>188</v>
      </c>
      <c r="H797" s="140">
        <v>123200</v>
      </c>
      <c r="I797" s="154">
        <f t="shared" si="25"/>
        <v>-0.03</v>
      </c>
      <c r="J797" s="155">
        <f t="shared" si="26"/>
        <v>3696</v>
      </c>
      <c r="K797" s="156">
        <v>119504</v>
      </c>
      <c r="L797" s="75"/>
    </row>
    <row r="798" spans="1:12" x14ac:dyDescent="0.25">
      <c r="A798" s="87">
        <v>788</v>
      </c>
      <c r="B798" s="137" t="s">
        <v>28</v>
      </c>
      <c r="C798" s="138" t="s">
        <v>1639</v>
      </c>
      <c r="D798" s="137" t="s">
        <v>28</v>
      </c>
      <c r="E798" s="139">
        <v>4478244</v>
      </c>
      <c r="F798" s="88" t="s">
        <v>1640</v>
      </c>
      <c r="G798" s="89" t="s">
        <v>188</v>
      </c>
      <c r="H798" s="140">
        <v>123200</v>
      </c>
      <c r="I798" s="154">
        <f t="shared" si="25"/>
        <v>-0.03</v>
      </c>
      <c r="J798" s="155">
        <f t="shared" si="26"/>
        <v>3696</v>
      </c>
      <c r="K798" s="156">
        <v>119504</v>
      </c>
      <c r="L798" s="75"/>
    </row>
    <row r="799" spans="1:12" x14ac:dyDescent="0.25">
      <c r="A799" s="87">
        <v>789</v>
      </c>
      <c r="B799" s="137" t="s">
        <v>28</v>
      </c>
      <c r="C799" s="138" t="s">
        <v>1641</v>
      </c>
      <c r="D799" s="137" t="s">
        <v>28</v>
      </c>
      <c r="E799" s="139">
        <v>4478245</v>
      </c>
      <c r="F799" s="88" t="s">
        <v>1642</v>
      </c>
      <c r="G799" s="89" t="s">
        <v>188</v>
      </c>
      <c r="H799" s="140">
        <v>142100</v>
      </c>
      <c r="I799" s="154">
        <f t="shared" si="25"/>
        <v>-0.03</v>
      </c>
      <c r="J799" s="155">
        <f t="shared" si="26"/>
        <v>4263</v>
      </c>
      <c r="K799" s="156">
        <v>137837</v>
      </c>
      <c r="L799" s="75"/>
    </row>
    <row r="800" spans="1:12" x14ac:dyDescent="0.25">
      <c r="A800" s="87">
        <v>790</v>
      </c>
      <c r="B800" s="137" t="s">
        <v>28</v>
      </c>
      <c r="C800" s="138" t="s">
        <v>1643</v>
      </c>
      <c r="D800" s="137" t="s">
        <v>28</v>
      </c>
      <c r="E800" s="139">
        <v>4478246</v>
      </c>
      <c r="F800" s="88" t="s">
        <v>1644</v>
      </c>
      <c r="G800" s="89" t="s">
        <v>188</v>
      </c>
      <c r="H800" s="140">
        <v>142100</v>
      </c>
      <c r="I800" s="154">
        <f t="shared" si="25"/>
        <v>-0.03</v>
      </c>
      <c r="J800" s="155">
        <f t="shared" si="26"/>
        <v>4263</v>
      </c>
      <c r="K800" s="156">
        <v>137837</v>
      </c>
      <c r="L800" s="75"/>
    </row>
    <row r="801" spans="1:12" x14ac:dyDescent="0.25">
      <c r="A801" s="87">
        <v>791</v>
      </c>
      <c r="B801" s="137" t="s">
        <v>28</v>
      </c>
      <c r="C801" s="138" t="s">
        <v>1645</v>
      </c>
      <c r="D801" s="137" t="s">
        <v>28</v>
      </c>
      <c r="E801" s="139">
        <v>4478404</v>
      </c>
      <c r="F801" s="88" t="s">
        <v>3127</v>
      </c>
      <c r="G801" s="89" t="s">
        <v>188</v>
      </c>
      <c r="H801" s="140">
        <v>16590</v>
      </c>
      <c r="I801" s="154">
        <f t="shared" si="25"/>
        <v>-3.0000000000000044E-2</v>
      </c>
      <c r="J801" s="155">
        <f t="shared" si="26"/>
        <v>497.70000000000073</v>
      </c>
      <c r="K801" s="156">
        <v>16092.3</v>
      </c>
      <c r="L801" s="75"/>
    </row>
    <row r="802" spans="1:12" x14ac:dyDescent="0.25">
      <c r="A802" s="87">
        <v>792</v>
      </c>
      <c r="B802" s="137" t="s">
        <v>28</v>
      </c>
      <c r="C802" s="138" t="s">
        <v>1646</v>
      </c>
      <c r="D802" s="137" t="s">
        <v>28</v>
      </c>
      <c r="E802" s="139">
        <v>4478525</v>
      </c>
      <c r="F802" s="88" t="s">
        <v>1647</v>
      </c>
      <c r="G802" s="89" t="s">
        <v>188</v>
      </c>
      <c r="H802" s="140">
        <v>79</v>
      </c>
      <c r="I802" s="154">
        <f t="shared" si="25"/>
        <v>-3.0000000000000058E-2</v>
      </c>
      <c r="J802" s="155">
        <f t="shared" si="26"/>
        <v>2.3700000000000045</v>
      </c>
      <c r="K802" s="156">
        <v>76.63</v>
      </c>
      <c r="L802" s="75"/>
    </row>
    <row r="803" spans="1:12" x14ac:dyDescent="0.25">
      <c r="A803" s="87">
        <v>793</v>
      </c>
      <c r="B803" s="137" t="s">
        <v>28</v>
      </c>
      <c r="C803" s="138" t="s">
        <v>1648</v>
      </c>
      <c r="D803" s="137" t="s">
        <v>28</v>
      </c>
      <c r="E803" s="139">
        <v>4479648</v>
      </c>
      <c r="F803" s="88" t="s">
        <v>1649</v>
      </c>
      <c r="G803" s="89" t="s">
        <v>188</v>
      </c>
      <c r="H803" s="140">
        <v>21510</v>
      </c>
      <c r="I803" s="154">
        <f t="shared" si="25"/>
        <v>-2.9999999999999968E-2</v>
      </c>
      <c r="J803" s="155">
        <f t="shared" si="26"/>
        <v>645.29999999999927</v>
      </c>
      <c r="K803" s="156">
        <v>20864.7</v>
      </c>
      <c r="L803" s="75"/>
    </row>
    <row r="804" spans="1:12" x14ac:dyDescent="0.25">
      <c r="A804" s="87">
        <v>794</v>
      </c>
      <c r="B804" s="137" t="s">
        <v>28</v>
      </c>
      <c r="C804" s="138" t="s">
        <v>1650</v>
      </c>
      <c r="D804" s="137" t="s">
        <v>28</v>
      </c>
      <c r="E804" s="139">
        <v>4479649</v>
      </c>
      <c r="F804" s="88" t="s">
        <v>1649</v>
      </c>
      <c r="G804" s="89" t="s">
        <v>188</v>
      </c>
      <c r="H804" s="140">
        <v>5170</v>
      </c>
      <c r="I804" s="154">
        <f t="shared" si="25"/>
        <v>-3.0000000000000072E-2</v>
      </c>
      <c r="J804" s="155">
        <f t="shared" si="26"/>
        <v>155.10000000000036</v>
      </c>
      <c r="K804" s="156">
        <v>5014.8999999999996</v>
      </c>
      <c r="L804" s="75"/>
    </row>
    <row r="805" spans="1:12" x14ac:dyDescent="0.25">
      <c r="A805" s="87">
        <v>795</v>
      </c>
      <c r="B805" s="137" t="s">
        <v>28</v>
      </c>
      <c r="C805" s="138" t="s">
        <v>1651</v>
      </c>
      <c r="D805" s="137" t="s">
        <v>28</v>
      </c>
      <c r="E805" s="139">
        <v>4479672</v>
      </c>
      <c r="F805" s="88" t="s">
        <v>1652</v>
      </c>
      <c r="G805" s="89" t="s">
        <v>188</v>
      </c>
      <c r="H805" s="140">
        <v>614</v>
      </c>
      <c r="I805" s="154">
        <f t="shared" si="25"/>
        <v>-3.0000000000000117E-2</v>
      </c>
      <c r="J805" s="155">
        <f t="shared" si="26"/>
        <v>18.420000000000073</v>
      </c>
      <c r="K805" s="156">
        <v>595.57999999999993</v>
      </c>
      <c r="L805" s="75"/>
    </row>
    <row r="806" spans="1:12" x14ac:dyDescent="0.25">
      <c r="A806" s="87">
        <v>796</v>
      </c>
      <c r="B806" s="137" t="s">
        <v>28</v>
      </c>
      <c r="C806" s="138" t="s">
        <v>1653</v>
      </c>
      <c r="D806" s="137" t="s">
        <v>28</v>
      </c>
      <c r="E806" s="139">
        <v>4479707</v>
      </c>
      <c r="F806" s="88" t="s">
        <v>1654</v>
      </c>
      <c r="G806" s="89" t="s">
        <v>188</v>
      </c>
      <c r="H806" s="140">
        <v>43480</v>
      </c>
      <c r="I806" s="154">
        <f t="shared" si="25"/>
        <v>-3.0000000000000034E-2</v>
      </c>
      <c r="J806" s="155">
        <f t="shared" si="26"/>
        <v>1304.4000000000015</v>
      </c>
      <c r="K806" s="156">
        <v>42175.6</v>
      </c>
      <c r="L806" s="75"/>
    </row>
    <row r="807" spans="1:12" x14ac:dyDescent="0.25">
      <c r="A807" s="87">
        <v>797</v>
      </c>
      <c r="B807" s="137" t="s">
        <v>28</v>
      </c>
      <c r="C807" s="138" t="s">
        <v>1655</v>
      </c>
      <c r="D807" s="137" t="s">
        <v>28</v>
      </c>
      <c r="E807" s="139">
        <v>4479708</v>
      </c>
      <c r="F807" s="88" t="s">
        <v>1656</v>
      </c>
      <c r="G807" s="89" t="s">
        <v>188</v>
      </c>
      <c r="H807" s="140">
        <v>89300</v>
      </c>
      <c r="I807" s="154">
        <f t="shared" si="25"/>
        <v>-0.03</v>
      </c>
      <c r="J807" s="155">
        <f t="shared" si="26"/>
        <v>2679</v>
      </c>
      <c r="K807" s="156">
        <v>86621</v>
      </c>
      <c r="L807" s="75"/>
    </row>
    <row r="808" spans="1:12" x14ac:dyDescent="0.25">
      <c r="A808" s="87">
        <v>798</v>
      </c>
      <c r="B808" s="137" t="s">
        <v>28</v>
      </c>
      <c r="C808" s="138" t="s">
        <v>1657</v>
      </c>
      <c r="D808" s="137" t="s">
        <v>28</v>
      </c>
      <c r="E808" s="139">
        <v>4479709</v>
      </c>
      <c r="F808" s="88" t="s">
        <v>1658</v>
      </c>
      <c r="G808" s="89" t="s">
        <v>188</v>
      </c>
      <c r="H808" s="140">
        <v>164100</v>
      </c>
      <c r="I808" s="154">
        <f t="shared" si="25"/>
        <v>-0.03</v>
      </c>
      <c r="J808" s="155">
        <f t="shared" si="26"/>
        <v>4923</v>
      </c>
      <c r="K808" s="156">
        <v>159177</v>
      </c>
      <c r="L808" s="75"/>
    </row>
    <row r="809" spans="1:12" x14ac:dyDescent="0.25">
      <c r="A809" s="87">
        <v>799</v>
      </c>
      <c r="B809" s="137" t="s">
        <v>28</v>
      </c>
      <c r="C809" s="138" t="s">
        <v>1659</v>
      </c>
      <c r="D809" s="137" t="s">
        <v>28</v>
      </c>
      <c r="E809" s="139">
        <v>4479710</v>
      </c>
      <c r="F809" s="88" t="s">
        <v>1660</v>
      </c>
      <c r="G809" s="89" t="s">
        <v>188</v>
      </c>
      <c r="H809" s="140">
        <v>7150</v>
      </c>
      <c r="I809" s="154">
        <f t="shared" si="25"/>
        <v>-0.03</v>
      </c>
      <c r="J809" s="155">
        <f t="shared" si="26"/>
        <v>214.5</v>
      </c>
      <c r="K809" s="156">
        <v>6935.5</v>
      </c>
      <c r="L809" s="75"/>
    </row>
    <row r="810" spans="1:12" x14ac:dyDescent="0.25">
      <c r="A810" s="87">
        <v>800</v>
      </c>
      <c r="B810" s="137" t="s">
        <v>28</v>
      </c>
      <c r="C810" s="138" t="s">
        <v>1661</v>
      </c>
      <c r="D810" s="137" t="s">
        <v>28</v>
      </c>
      <c r="E810" s="139">
        <v>4479711</v>
      </c>
      <c r="F810" s="88" t="s">
        <v>1662</v>
      </c>
      <c r="G810" s="89" t="s">
        <v>188</v>
      </c>
      <c r="H810" s="140">
        <v>22190</v>
      </c>
      <c r="I810" s="154">
        <f t="shared" si="25"/>
        <v>-3.0000000000000034E-2</v>
      </c>
      <c r="J810" s="155">
        <f t="shared" si="26"/>
        <v>665.70000000000073</v>
      </c>
      <c r="K810" s="156">
        <v>21524.3</v>
      </c>
      <c r="L810" s="75"/>
    </row>
    <row r="811" spans="1:12" x14ac:dyDescent="0.25">
      <c r="A811" s="87">
        <v>801</v>
      </c>
      <c r="B811" s="137" t="s">
        <v>28</v>
      </c>
      <c r="C811" s="138" t="s">
        <v>1663</v>
      </c>
      <c r="D811" s="137" t="s">
        <v>28</v>
      </c>
      <c r="E811" s="139">
        <v>4479715</v>
      </c>
      <c r="F811" s="88" t="s">
        <v>1664</v>
      </c>
      <c r="G811" s="89" t="s">
        <v>188</v>
      </c>
      <c r="H811" s="140">
        <v>11610</v>
      </c>
      <c r="I811" s="154">
        <f t="shared" si="25"/>
        <v>-3.0000000000000093E-2</v>
      </c>
      <c r="J811" s="155">
        <f t="shared" si="26"/>
        <v>348.30000000000109</v>
      </c>
      <c r="K811" s="156">
        <v>11261.699999999999</v>
      </c>
      <c r="L811" s="75"/>
    </row>
    <row r="812" spans="1:12" x14ac:dyDescent="0.25">
      <c r="A812" s="87">
        <v>802</v>
      </c>
      <c r="B812" s="137" t="s">
        <v>28</v>
      </c>
      <c r="C812" s="138" t="s">
        <v>1665</v>
      </c>
      <c r="D812" s="137" t="s">
        <v>28</v>
      </c>
      <c r="E812" s="139">
        <v>4480299</v>
      </c>
      <c r="F812" s="88" t="s">
        <v>1666</v>
      </c>
      <c r="G812" s="89" t="s">
        <v>188</v>
      </c>
      <c r="H812" s="140">
        <v>111200</v>
      </c>
      <c r="I812" s="154">
        <f t="shared" si="25"/>
        <v>-0.03</v>
      </c>
      <c r="J812" s="155">
        <f t="shared" si="26"/>
        <v>3336</v>
      </c>
      <c r="K812" s="156">
        <v>107864</v>
      </c>
      <c r="L812" s="75"/>
    </row>
    <row r="813" spans="1:12" x14ac:dyDescent="0.25">
      <c r="A813" s="87">
        <v>803</v>
      </c>
      <c r="B813" s="137" t="s">
        <v>28</v>
      </c>
      <c r="C813" s="138" t="s">
        <v>1667</v>
      </c>
      <c r="D813" s="137" t="s">
        <v>28</v>
      </c>
      <c r="E813" s="139">
        <v>4480441</v>
      </c>
      <c r="F813" s="88" t="s">
        <v>1668</v>
      </c>
      <c r="G813" s="89" t="s">
        <v>188</v>
      </c>
      <c r="H813" s="140">
        <v>14980</v>
      </c>
      <c r="I813" s="154">
        <f t="shared" si="25"/>
        <v>-2.9999999999999975E-2</v>
      </c>
      <c r="J813" s="155">
        <f t="shared" si="26"/>
        <v>449.39999999999964</v>
      </c>
      <c r="K813" s="156">
        <v>14530.6</v>
      </c>
      <c r="L813" s="75"/>
    </row>
    <row r="814" spans="1:12" x14ac:dyDescent="0.25">
      <c r="A814" s="87">
        <v>804</v>
      </c>
      <c r="B814" s="137" t="s">
        <v>28</v>
      </c>
      <c r="C814" s="138" t="s">
        <v>1669</v>
      </c>
      <c r="D814" s="137" t="s">
        <v>28</v>
      </c>
      <c r="E814" s="139">
        <v>4480442</v>
      </c>
      <c r="F814" s="88" t="s">
        <v>1670</v>
      </c>
      <c r="G814" s="89" t="s">
        <v>188</v>
      </c>
      <c r="H814" s="140">
        <v>35860</v>
      </c>
      <c r="I814" s="154">
        <f t="shared" si="25"/>
        <v>-3.0000000000000082E-2</v>
      </c>
      <c r="J814" s="155">
        <f t="shared" si="26"/>
        <v>1075.8000000000029</v>
      </c>
      <c r="K814" s="156">
        <v>34784.199999999997</v>
      </c>
      <c r="L814" s="75"/>
    </row>
    <row r="815" spans="1:12" x14ac:dyDescent="0.25">
      <c r="A815" s="87">
        <v>805</v>
      </c>
      <c r="B815" s="137" t="s">
        <v>28</v>
      </c>
      <c r="C815" s="138" t="s">
        <v>1671</v>
      </c>
      <c r="D815" s="137" t="s">
        <v>28</v>
      </c>
      <c r="E815" s="139">
        <v>4480633</v>
      </c>
      <c r="F815" s="88" t="s">
        <v>3128</v>
      </c>
      <c r="G815" s="89" t="s">
        <v>188</v>
      </c>
      <c r="H815" s="140">
        <v>5210</v>
      </c>
      <c r="I815" s="154">
        <f t="shared" si="25"/>
        <v>-3.0000000000000034E-2</v>
      </c>
      <c r="J815" s="155">
        <f t="shared" si="26"/>
        <v>156.30000000000018</v>
      </c>
      <c r="K815" s="156">
        <v>5053.7</v>
      </c>
      <c r="L815" s="75"/>
    </row>
    <row r="816" spans="1:12" x14ac:dyDescent="0.25">
      <c r="A816" s="87">
        <v>806</v>
      </c>
      <c r="B816" s="137" t="s">
        <v>28</v>
      </c>
      <c r="C816" s="138" t="s">
        <v>1672</v>
      </c>
      <c r="D816" s="137" t="s">
        <v>28</v>
      </c>
      <c r="E816" s="139">
        <v>4481572</v>
      </c>
      <c r="F816" s="88" t="s">
        <v>1673</v>
      </c>
      <c r="G816" s="89" t="s">
        <v>188</v>
      </c>
      <c r="H816" s="140">
        <v>70400</v>
      </c>
      <c r="I816" s="154">
        <f t="shared" si="25"/>
        <v>-0.05</v>
      </c>
      <c r="J816" s="155">
        <f t="shared" si="26"/>
        <v>3520</v>
      </c>
      <c r="K816" s="156">
        <f>H816*0.95</f>
        <v>66880</v>
      </c>
      <c r="L816" s="75"/>
    </row>
    <row r="817" spans="1:12" x14ac:dyDescent="0.25">
      <c r="A817" s="87">
        <v>807</v>
      </c>
      <c r="B817" s="137" t="s">
        <v>28</v>
      </c>
      <c r="C817" s="138" t="s">
        <v>1674</v>
      </c>
      <c r="D817" s="137" t="s">
        <v>28</v>
      </c>
      <c r="E817" s="139">
        <v>4482261</v>
      </c>
      <c r="F817" s="88" t="s">
        <v>1675</v>
      </c>
      <c r="G817" s="89" t="s">
        <v>188</v>
      </c>
      <c r="H817" s="140">
        <v>1830</v>
      </c>
      <c r="I817" s="154">
        <f t="shared" si="25"/>
        <v>-3.0000000000000051E-2</v>
      </c>
      <c r="J817" s="155">
        <f t="shared" si="26"/>
        <v>54.900000000000091</v>
      </c>
      <c r="K817" s="156">
        <v>1775.1</v>
      </c>
      <c r="L817" s="75"/>
    </row>
    <row r="818" spans="1:12" x14ac:dyDescent="0.25">
      <c r="A818" s="87">
        <v>808</v>
      </c>
      <c r="B818" s="137" t="s">
        <v>28</v>
      </c>
      <c r="C818" s="138" t="s">
        <v>1676</v>
      </c>
      <c r="D818" s="137" t="s">
        <v>28</v>
      </c>
      <c r="E818" s="139">
        <v>4482296</v>
      </c>
      <c r="F818" s="88" t="s">
        <v>1677</v>
      </c>
      <c r="G818" s="89" t="s">
        <v>188</v>
      </c>
      <c r="H818" s="140">
        <v>62900</v>
      </c>
      <c r="I818" s="154">
        <f t="shared" si="25"/>
        <v>-0.03</v>
      </c>
      <c r="J818" s="155">
        <f t="shared" si="26"/>
        <v>1887</v>
      </c>
      <c r="K818" s="156">
        <v>61013</v>
      </c>
      <c r="L818" s="75"/>
    </row>
    <row r="819" spans="1:12" x14ac:dyDescent="0.25">
      <c r="A819" s="87">
        <v>809</v>
      </c>
      <c r="B819" s="137" t="s">
        <v>28</v>
      </c>
      <c r="C819" s="138" t="s">
        <v>1678</v>
      </c>
      <c r="D819" s="137" t="s">
        <v>28</v>
      </c>
      <c r="E819" s="139">
        <v>4482815</v>
      </c>
      <c r="F819" s="88" t="s">
        <v>1679</v>
      </c>
      <c r="G819" s="89" t="s">
        <v>188</v>
      </c>
      <c r="H819" s="140">
        <v>28520</v>
      </c>
      <c r="I819" s="154">
        <f t="shared" si="25"/>
        <v>-0.05</v>
      </c>
      <c r="J819" s="155">
        <f t="shared" si="26"/>
        <v>1426</v>
      </c>
      <c r="K819" s="156">
        <v>27094</v>
      </c>
      <c r="L819" s="75"/>
    </row>
    <row r="820" spans="1:12" x14ac:dyDescent="0.25">
      <c r="A820" s="87">
        <v>810</v>
      </c>
      <c r="B820" s="137" t="s">
        <v>28</v>
      </c>
      <c r="C820" s="138" t="s">
        <v>1680</v>
      </c>
      <c r="D820" s="137" t="s">
        <v>28</v>
      </c>
      <c r="E820" s="139">
        <v>4482910</v>
      </c>
      <c r="F820" s="88" t="s">
        <v>1681</v>
      </c>
      <c r="G820" s="89" t="s">
        <v>188</v>
      </c>
      <c r="H820" s="140">
        <v>2480</v>
      </c>
      <c r="I820" s="154">
        <f t="shared" si="25"/>
        <v>-0.05</v>
      </c>
      <c r="J820" s="155">
        <f t="shared" si="26"/>
        <v>124</v>
      </c>
      <c r="K820" s="156">
        <v>2356</v>
      </c>
      <c r="L820" s="75"/>
    </row>
    <row r="821" spans="1:12" x14ac:dyDescent="0.25">
      <c r="A821" s="87">
        <v>811</v>
      </c>
      <c r="B821" s="137" t="s">
        <v>28</v>
      </c>
      <c r="C821" s="138" t="s">
        <v>1682</v>
      </c>
      <c r="D821" s="137" t="s">
        <v>28</v>
      </c>
      <c r="E821" s="139">
        <v>4482911</v>
      </c>
      <c r="F821" s="88" t="s">
        <v>1683</v>
      </c>
      <c r="G821" s="89" t="s">
        <v>188</v>
      </c>
      <c r="H821" s="140">
        <v>1914</v>
      </c>
      <c r="I821" s="154">
        <f t="shared" si="25"/>
        <v>-3.0000000000000037E-2</v>
      </c>
      <c r="J821" s="155">
        <f t="shared" si="26"/>
        <v>57.420000000000073</v>
      </c>
      <c r="K821" s="156">
        <v>1856.58</v>
      </c>
      <c r="L821" s="75"/>
    </row>
    <row r="822" spans="1:12" x14ac:dyDescent="0.25">
      <c r="A822" s="87">
        <v>812</v>
      </c>
      <c r="B822" s="137" t="s">
        <v>28</v>
      </c>
      <c r="C822" s="138" t="s">
        <v>1684</v>
      </c>
      <c r="D822" s="137" t="s">
        <v>28</v>
      </c>
      <c r="E822" s="139">
        <v>4483188</v>
      </c>
      <c r="F822" s="88" t="s">
        <v>3129</v>
      </c>
      <c r="G822" s="89" t="s">
        <v>188</v>
      </c>
      <c r="H822" s="140">
        <v>2720</v>
      </c>
      <c r="I822" s="154">
        <f t="shared" si="25"/>
        <v>-2.9999999999999968E-2</v>
      </c>
      <c r="J822" s="155">
        <f t="shared" si="26"/>
        <v>81.599999999999909</v>
      </c>
      <c r="K822" s="156">
        <v>2638.4</v>
      </c>
      <c r="L822" s="75"/>
    </row>
    <row r="823" spans="1:12" x14ac:dyDescent="0.25">
      <c r="A823" s="87">
        <v>813</v>
      </c>
      <c r="B823" s="137" t="s">
        <v>28</v>
      </c>
      <c r="C823" s="138" t="s">
        <v>1685</v>
      </c>
      <c r="D823" s="137" t="s">
        <v>28</v>
      </c>
      <c r="E823" s="139">
        <v>4483637</v>
      </c>
      <c r="F823" s="88" t="s">
        <v>1686</v>
      </c>
      <c r="G823" s="89" t="s">
        <v>188</v>
      </c>
      <c r="H823" s="140">
        <v>4420</v>
      </c>
      <c r="I823" s="154">
        <f t="shared" si="25"/>
        <v>-3.0000000000000082E-2</v>
      </c>
      <c r="J823" s="155">
        <f t="shared" si="26"/>
        <v>132.60000000000036</v>
      </c>
      <c r="K823" s="156">
        <v>4287.3999999999996</v>
      </c>
      <c r="L823" s="75"/>
    </row>
    <row r="824" spans="1:12" x14ac:dyDescent="0.25">
      <c r="A824" s="87">
        <v>814</v>
      </c>
      <c r="B824" s="137" t="s">
        <v>28</v>
      </c>
      <c r="C824" s="138" t="s">
        <v>1687</v>
      </c>
      <c r="D824" s="137" t="s">
        <v>28</v>
      </c>
      <c r="E824" s="139">
        <v>4483638</v>
      </c>
      <c r="F824" s="88" t="s">
        <v>1688</v>
      </c>
      <c r="G824" s="89" t="s">
        <v>188</v>
      </c>
      <c r="H824" s="140">
        <v>6080</v>
      </c>
      <c r="I824" s="154">
        <f t="shared" si="25"/>
        <v>-3.0000000000000089E-2</v>
      </c>
      <c r="J824" s="155">
        <f t="shared" si="26"/>
        <v>182.40000000000055</v>
      </c>
      <c r="K824" s="156">
        <v>5897.5999999999995</v>
      </c>
      <c r="L824" s="75"/>
    </row>
    <row r="825" spans="1:12" x14ac:dyDescent="0.25">
      <c r="A825" s="87">
        <v>815</v>
      </c>
      <c r="B825" s="137" t="s">
        <v>28</v>
      </c>
      <c r="C825" s="138" t="s">
        <v>1689</v>
      </c>
      <c r="D825" s="137" t="s">
        <v>28</v>
      </c>
      <c r="E825" s="139">
        <v>4483869</v>
      </c>
      <c r="F825" s="88" t="s">
        <v>3130</v>
      </c>
      <c r="G825" s="89" t="s">
        <v>188</v>
      </c>
      <c r="H825" s="140">
        <v>1240</v>
      </c>
      <c r="I825" s="154">
        <f t="shared" si="25"/>
        <v>-3.0000000000000037E-2</v>
      </c>
      <c r="J825" s="155">
        <f t="shared" si="26"/>
        <v>37.200000000000045</v>
      </c>
      <c r="K825" s="156">
        <v>1202.8</v>
      </c>
      <c r="L825" s="75"/>
    </row>
    <row r="826" spans="1:12" x14ac:dyDescent="0.25">
      <c r="A826" s="87">
        <v>816</v>
      </c>
      <c r="B826" s="137" t="s">
        <v>28</v>
      </c>
      <c r="C826" s="138" t="s">
        <v>1690</v>
      </c>
      <c r="D826" s="137" t="s">
        <v>28</v>
      </c>
      <c r="E826" s="139">
        <v>4484071</v>
      </c>
      <c r="F826" s="88" t="s">
        <v>1691</v>
      </c>
      <c r="G826" s="89" t="s">
        <v>188</v>
      </c>
      <c r="H826" s="140">
        <v>11660</v>
      </c>
      <c r="I826" s="154">
        <f t="shared" si="25"/>
        <v>-3.0000000000000093E-2</v>
      </c>
      <c r="J826" s="155">
        <f t="shared" si="26"/>
        <v>349.80000000000109</v>
      </c>
      <c r="K826" s="156">
        <v>11310.199999999999</v>
      </c>
      <c r="L826" s="75"/>
    </row>
    <row r="827" spans="1:12" x14ac:dyDescent="0.25">
      <c r="A827" s="87">
        <v>817</v>
      </c>
      <c r="B827" s="137" t="s">
        <v>28</v>
      </c>
      <c r="C827" s="138" t="s">
        <v>1692</v>
      </c>
      <c r="D827" s="137" t="s">
        <v>28</v>
      </c>
      <c r="E827" s="139">
        <v>4484073</v>
      </c>
      <c r="F827" s="88" t="s">
        <v>1693</v>
      </c>
      <c r="G827" s="89" t="s">
        <v>188</v>
      </c>
      <c r="H827" s="140">
        <v>12690</v>
      </c>
      <c r="I827" s="154">
        <f t="shared" si="25"/>
        <v>-3.0000000000000058E-2</v>
      </c>
      <c r="J827" s="155">
        <f t="shared" si="26"/>
        <v>380.70000000000073</v>
      </c>
      <c r="K827" s="156">
        <v>12309.3</v>
      </c>
      <c r="L827" s="75"/>
    </row>
    <row r="828" spans="1:12" x14ac:dyDescent="0.25">
      <c r="A828" s="87">
        <v>818</v>
      </c>
      <c r="B828" s="137" t="s">
        <v>28</v>
      </c>
      <c r="C828" s="138" t="s">
        <v>1694</v>
      </c>
      <c r="D828" s="137" t="s">
        <v>28</v>
      </c>
      <c r="E828" s="139">
        <v>4484074</v>
      </c>
      <c r="F828" s="88" t="s">
        <v>1695</v>
      </c>
      <c r="G828" s="89" t="s">
        <v>188</v>
      </c>
      <c r="H828" s="140">
        <v>11450</v>
      </c>
      <c r="I828" s="154">
        <f t="shared" si="25"/>
        <v>-0.03</v>
      </c>
      <c r="J828" s="155">
        <f t="shared" si="26"/>
        <v>343.5</v>
      </c>
      <c r="K828" s="156">
        <v>11106.5</v>
      </c>
      <c r="L828" s="75"/>
    </row>
    <row r="829" spans="1:12" x14ac:dyDescent="0.25">
      <c r="A829" s="87">
        <v>819</v>
      </c>
      <c r="B829" s="137" t="s">
        <v>28</v>
      </c>
      <c r="C829" s="138" t="s">
        <v>1696</v>
      </c>
      <c r="D829" s="137" t="s">
        <v>28</v>
      </c>
      <c r="E829" s="139">
        <v>4484075</v>
      </c>
      <c r="F829" s="88" t="s">
        <v>1697</v>
      </c>
      <c r="G829" s="89" t="s">
        <v>188</v>
      </c>
      <c r="H829" s="140">
        <v>12510</v>
      </c>
      <c r="I829" s="154">
        <f t="shared" si="25"/>
        <v>-3.0000000000000086E-2</v>
      </c>
      <c r="J829" s="155">
        <f t="shared" si="26"/>
        <v>375.30000000000109</v>
      </c>
      <c r="K829" s="156">
        <v>12134.699999999999</v>
      </c>
      <c r="L829" s="75"/>
    </row>
    <row r="830" spans="1:12" x14ac:dyDescent="0.25">
      <c r="A830" s="87">
        <v>820</v>
      </c>
      <c r="B830" s="137" t="s">
        <v>28</v>
      </c>
      <c r="C830" s="138" t="s">
        <v>1698</v>
      </c>
      <c r="D830" s="137" t="s">
        <v>28</v>
      </c>
      <c r="E830" s="139">
        <v>4484076</v>
      </c>
      <c r="F830" s="88" t="s">
        <v>3131</v>
      </c>
      <c r="G830" s="89" t="s">
        <v>188</v>
      </c>
      <c r="H830" s="140">
        <v>19790</v>
      </c>
      <c r="I830" s="154">
        <f t="shared" si="25"/>
        <v>-3.0000000000000037E-2</v>
      </c>
      <c r="J830" s="155">
        <f t="shared" si="26"/>
        <v>593.70000000000073</v>
      </c>
      <c r="K830" s="156">
        <v>19196.3</v>
      </c>
      <c r="L830" s="75"/>
    </row>
    <row r="831" spans="1:12" x14ac:dyDescent="0.25">
      <c r="A831" s="87">
        <v>821</v>
      </c>
      <c r="B831" s="137" t="s">
        <v>28</v>
      </c>
      <c r="C831" s="138" t="s">
        <v>1699</v>
      </c>
      <c r="D831" s="137" t="s">
        <v>28</v>
      </c>
      <c r="E831" s="139">
        <v>4484078</v>
      </c>
      <c r="F831" s="88" t="s">
        <v>1700</v>
      </c>
      <c r="G831" s="89" t="s">
        <v>188</v>
      </c>
      <c r="H831" s="140">
        <v>19080</v>
      </c>
      <c r="I831" s="154">
        <f t="shared" si="25"/>
        <v>-3.0000000000000075E-2</v>
      </c>
      <c r="J831" s="155">
        <f t="shared" si="26"/>
        <v>572.40000000000146</v>
      </c>
      <c r="K831" s="156">
        <v>18507.599999999999</v>
      </c>
      <c r="L831" s="75"/>
    </row>
    <row r="832" spans="1:12" x14ac:dyDescent="0.25">
      <c r="A832" s="87">
        <v>822</v>
      </c>
      <c r="B832" s="137" t="s">
        <v>28</v>
      </c>
      <c r="C832" s="138" t="s">
        <v>1701</v>
      </c>
      <c r="D832" s="137" t="s">
        <v>28</v>
      </c>
      <c r="E832" s="139">
        <v>4484177</v>
      </c>
      <c r="F832" s="88" t="s">
        <v>1702</v>
      </c>
      <c r="G832" s="89" t="s">
        <v>188</v>
      </c>
      <c r="H832" s="140">
        <v>74500</v>
      </c>
      <c r="I832" s="154">
        <f t="shared" si="25"/>
        <v>-0.03</v>
      </c>
      <c r="J832" s="155">
        <f t="shared" si="26"/>
        <v>2235</v>
      </c>
      <c r="K832" s="156">
        <v>72265</v>
      </c>
      <c r="L832" s="75"/>
    </row>
    <row r="833" spans="1:12" x14ac:dyDescent="0.25">
      <c r="A833" s="87">
        <v>823</v>
      </c>
      <c r="B833" s="137" t="s">
        <v>28</v>
      </c>
      <c r="C833" s="138" t="s">
        <v>1703</v>
      </c>
      <c r="D833" s="137" t="s">
        <v>28</v>
      </c>
      <c r="E833" s="139">
        <v>4484678</v>
      </c>
      <c r="F833" s="88" t="s">
        <v>3132</v>
      </c>
      <c r="G833" s="89" t="s">
        <v>188</v>
      </c>
      <c r="H833" s="140">
        <v>4505</v>
      </c>
      <c r="I833" s="154">
        <f t="shared" si="25"/>
        <v>-3.000000000000012E-2</v>
      </c>
      <c r="J833" s="155">
        <f t="shared" si="26"/>
        <v>135.15000000000055</v>
      </c>
      <c r="K833" s="156">
        <v>4369.8499999999995</v>
      </c>
      <c r="L833" s="75"/>
    </row>
    <row r="834" spans="1:12" x14ac:dyDescent="0.25">
      <c r="A834" s="87">
        <v>824</v>
      </c>
      <c r="B834" s="137" t="s">
        <v>28</v>
      </c>
      <c r="C834" s="138" t="s">
        <v>1704</v>
      </c>
      <c r="D834" s="137" t="s">
        <v>28</v>
      </c>
      <c r="E834" s="139">
        <v>4485688</v>
      </c>
      <c r="F834" s="88" t="s">
        <v>1705</v>
      </c>
      <c r="G834" s="89" t="s">
        <v>188</v>
      </c>
      <c r="H834" s="140">
        <v>106900</v>
      </c>
      <c r="I834" s="154">
        <f t="shared" si="25"/>
        <v>-0.03</v>
      </c>
      <c r="J834" s="155">
        <f t="shared" si="26"/>
        <v>3207</v>
      </c>
      <c r="K834" s="156">
        <v>103693</v>
      </c>
      <c r="L834" s="75"/>
    </row>
    <row r="835" spans="1:12" x14ac:dyDescent="0.25">
      <c r="A835" s="87">
        <v>825</v>
      </c>
      <c r="B835" s="137" t="s">
        <v>28</v>
      </c>
      <c r="C835" s="138" t="s">
        <v>1706</v>
      </c>
      <c r="D835" s="137" t="s">
        <v>28</v>
      </c>
      <c r="E835" s="139">
        <v>4485689</v>
      </c>
      <c r="F835" s="88" t="s">
        <v>1707</v>
      </c>
      <c r="G835" s="89" t="s">
        <v>188</v>
      </c>
      <c r="H835" s="140">
        <v>86900</v>
      </c>
      <c r="I835" s="154">
        <f t="shared" si="25"/>
        <v>-0.03</v>
      </c>
      <c r="J835" s="155">
        <f t="shared" si="26"/>
        <v>2607</v>
      </c>
      <c r="K835" s="156">
        <v>84293</v>
      </c>
      <c r="L835" s="75"/>
    </row>
    <row r="836" spans="1:12" x14ac:dyDescent="0.25">
      <c r="A836" s="87">
        <v>826</v>
      </c>
      <c r="B836" s="137" t="s">
        <v>28</v>
      </c>
      <c r="C836" s="138" t="s">
        <v>1708</v>
      </c>
      <c r="D836" s="137" t="s">
        <v>28</v>
      </c>
      <c r="E836" s="139">
        <v>4485690</v>
      </c>
      <c r="F836" s="88" t="s">
        <v>1709</v>
      </c>
      <c r="G836" s="89" t="s">
        <v>188</v>
      </c>
      <c r="H836" s="140">
        <v>106900</v>
      </c>
      <c r="I836" s="154">
        <f t="shared" si="25"/>
        <v>-0.03</v>
      </c>
      <c r="J836" s="155">
        <f t="shared" si="26"/>
        <v>3207</v>
      </c>
      <c r="K836" s="156">
        <v>103693</v>
      </c>
      <c r="L836" s="75"/>
    </row>
    <row r="837" spans="1:12" x14ac:dyDescent="0.25">
      <c r="A837" s="87">
        <v>827</v>
      </c>
      <c r="B837" s="137" t="s">
        <v>28</v>
      </c>
      <c r="C837" s="138" t="s">
        <v>1710</v>
      </c>
      <c r="D837" s="137" t="s">
        <v>28</v>
      </c>
      <c r="E837" s="139">
        <v>4485691</v>
      </c>
      <c r="F837" s="88" t="s">
        <v>1711</v>
      </c>
      <c r="G837" s="89" t="s">
        <v>188</v>
      </c>
      <c r="H837" s="140">
        <v>89900</v>
      </c>
      <c r="I837" s="154">
        <f t="shared" si="25"/>
        <v>-0.03</v>
      </c>
      <c r="J837" s="155">
        <f t="shared" si="26"/>
        <v>2697</v>
      </c>
      <c r="K837" s="156">
        <v>87203</v>
      </c>
      <c r="L837" s="75"/>
    </row>
    <row r="838" spans="1:12" x14ac:dyDescent="0.25">
      <c r="A838" s="87">
        <v>828</v>
      </c>
      <c r="B838" s="137" t="s">
        <v>28</v>
      </c>
      <c r="C838" s="138" t="s">
        <v>1712</v>
      </c>
      <c r="D838" s="137" t="s">
        <v>28</v>
      </c>
      <c r="E838" s="139">
        <v>4485692</v>
      </c>
      <c r="F838" s="88" t="s">
        <v>1713</v>
      </c>
      <c r="G838" s="89" t="s">
        <v>188</v>
      </c>
      <c r="H838" s="140">
        <v>84600</v>
      </c>
      <c r="I838" s="154">
        <f t="shared" si="25"/>
        <v>-0.03</v>
      </c>
      <c r="J838" s="155">
        <f t="shared" si="26"/>
        <v>2538</v>
      </c>
      <c r="K838" s="156">
        <v>82062</v>
      </c>
      <c r="L838" s="75"/>
    </row>
    <row r="839" spans="1:12" x14ac:dyDescent="0.25">
      <c r="A839" s="87">
        <v>829</v>
      </c>
      <c r="B839" s="137" t="s">
        <v>28</v>
      </c>
      <c r="C839" s="138" t="s">
        <v>1714</v>
      </c>
      <c r="D839" s="137" t="s">
        <v>28</v>
      </c>
      <c r="E839" s="139">
        <v>4485693</v>
      </c>
      <c r="F839" s="88" t="s">
        <v>1715</v>
      </c>
      <c r="G839" s="89" t="s">
        <v>188</v>
      </c>
      <c r="H839" s="140">
        <v>106900</v>
      </c>
      <c r="I839" s="154">
        <f t="shared" si="25"/>
        <v>-0.03</v>
      </c>
      <c r="J839" s="155">
        <f t="shared" si="26"/>
        <v>3207</v>
      </c>
      <c r="K839" s="156">
        <v>103693</v>
      </c>
      <c r="L839" s="75"/>
    </row>
    <row r="840" spans="1:12" x14ac:dyDescent="0.25">
      <c r="A840" s="87">
        <v>830</v>
      </c>
      <c r="B840" s="137" t="s">
        <v>28</v>
      </c>
      <c r="C840" s="138" t="s">
        <v>1716</v>
      </c>
      <c r="D840" s="137" t="s">
        <v>28</v>
      </c>
      <c r="E840" s="139">
        <v>4485694</v>
      </c>
      <c r="F840" s="88" t="s">
        <v>1717</v>
      </c>
      <c r="G840" s="89" t="s">
        <v>188</v>
      </c>
      <c r="H840" s="140">
        <v>89900</v>
      </c>
      <c r="I840" s="154">
        <f t="shared" si="25"/>
        <v>-0.03</v>
      </c>
      <c r="J840" s="155">
        <f t="shared" si="26"/>
        <v>2697</v>
      </c>
      <c r="K840" s="156">
        <v>87203</v>
      </c>
      <c r="L840" s="75"/>
    </row>
    <row r="841" spans="1:12" x14ac:dyDescent="0.25">
      <c r="A841" s="87">
        <v>831</v>
      </c>
      <c r="B841" s="137" t="s">
        <v>28</v>
      </c>
      <c r="C841" s="138" t="s">
        <v>1718</v>
      </c>
      <c r="D841" s="137" t="s">
        <v>28</v>
      </c>
      <c r="E841" s="139">
        <v>4485695</v>
      </c>
      <c r="F841" s="88" t="s">
        <v>1719</v>
      </c>
      <c r="G841" s="89" t="s">
        <v>188</v>
      </c>
      <c r="H841" s="140">
        <v>108000</v>
      </c>
      <c r="I841" s="154">
        <f t="shared" si="25"/>
        <v>-0.03</v>
      </c>
      <c r="J841" s="155">
        <f t="shared" si="26"/>
        <v>3240</v>
      </c>
      <c r="K841" s="156">
        <v>104760</v>
      </c>
      <c r="L841" s="75"/>
    </row>
    <row r="842" spans="1:12" x14ac:dyDescent="0.25">
      <c r="A842" s="87">
        <v>832</v>
      </c>
      <c r="B842" s="137" t="s">
        <v>28</v>
      </c>
      <c r="C842" s="138" t="s">
        <v>1720</v>
      </c>
      <c r="D842" s="137" t="s">
        <v>28</v>
      </c>
      <c r="E842" s="139">
        <v>4485696</v>
      </c>
      <c r="F842" s="88" t="s">
        <v>1721</v>
      </c>
      <c r="G842" s="89" t="s">
        <v>188</v>
      </c>
      <c r="H842" s="140">
        <v>122800</v>
      </c>
      <c r="I842" s="154">
        <f t="shared" si="25"/>
        <v>-0.03</v>
      </c>
      <c r="J842" s="155">
        <f t="shared" si="26"/>
        <v>3684</v>
      </c>
      <c r="K842" s="156">
        <v>119116</v>
      </c>
      <c r="L842" s="75"/>
    </row>
    <row r="843" spans="1:12" x14ac:dyDescent="0.25">
      <c r="A843" s="87">
        <v>833</v>
      </c>
      <c r="B843" s="137" t="s">
        <v>28</v>
      </c>
      <c r="C843" s="138" t="s">
        <v>1722</v>
      </c>
      <c r="D843" s="137" t="s">
        <v>28</v>
      </c>
      <c r="E843" s="139">
        <v>4485697</v>
      </c>
      <c r="F843" s="88" t="s">
        <v>1723</v>
      </c>
      <c r="G843" s="89" t="s">
        <v>188</v>
      </c>
      <c r="H843" s="140">
        <v>85700</v>
      </c>
      <c r="I843" s="154">
        <f t="shared" si="25"/>
        <v>-0.03</v>
      </c>
      <c r="J843" s="155">
        <f t="shared" si="26"/>
        <v>2571</v>
      </c>
      <c r="K843" s="156">
        <v>83129</v>
      </c>
      <c r="L843" s="75"/>
    </row>
    <row r="844" spans="1:12" x14ac:dyDescent="0.25">
      <c r="A844" s="87">
        <v>834</v>
      </c>
      <c r="B844" s="137" t="s">
        <v>28</v>
      </c>
      <c r="C844" s="138" t="s">
        <v>1724</v>
      </c>
      <c r="D844" s="137" t="s">
        <v>28</v>
      </c>
      <c r="E844" s="139">
        <v>4485698</v>
      </c>
      <c r="F844" s="88" t="s">
        <v>1725</v>
      </c>
      <c r="G844" s="89" t="s">
        <v>188</v>
      </c>
      <c r="H844" s="140">
        <v>106900</v>
      </c>
      <c r="I844" s="154">
        <f t="shared" ref="I844:I907" si="27">(K844-H844)/H844</f>
        <v>-0.03</v>
      </c>
      <c r="J844" s="155">
        <f t="shared" ref="J844:J907" si="28">H844-K844</f>
        <v>3207</v>
      </c>
      <c r="K844" s="156">
        <v>103693</v>
      </c>
      <c r="L844" s="75"/>
    </row>
    <row r="845" spans="1:12" x14ac:dyDescent="0.25">
      <c r="A845" s="87">
        <v>835</v>
      </c>
      <c r="B845" s="137" t="s">
        <v>28</v>
      </c>
      <c r="C845" s="138" t="s">
        <v>1726</v>
      </c>
      <c r="D845" s="137" t="s">
        <v>28</v>
      </c>
      <c r="E845" s="139">
        <v>4485699</v>
      </c>
      <c r="F845" s="88" t="s">
        <v>1727</v>
      </c>
      <c r="G845" s="89" t="s">
        <v>188</v>
      </c>
      <c r="H845" s="140">
        <v>85700</v>
      </c>
      <c r="I845" s="154">
        <f t="shared" si="27"/>
        <v>-0.03</v>
      </c>
      <c r="J845" s="155">
        <f t="shared" si="28"/>
        <v>2571</v>
      </c>
      <c r="K845" s="156">
        <v>83129</v>
      </c>
      <c r="L845" s="75"/>
    </row>
    <row r="846" spans="1:12" x14ac:dyDescent="0.25">
      <c r="A846" s="87">
        <v>836</v>
      </c>
      <c r="B846" s="137" t="s">
        <v>28</v>
      </c>
      <c r="C846" s="138" t="s">
        <v>1728</v>
      </c>
      <c r="D846" s="137" t="s">
        <v>28</v>
      </c>
      <c r="E846" s="139">
        <v>4485700</v>
      </c>
      <c r="F846" s="88" t="s">
        <v>1729</v>
      </c>
      <c r="G846" s="89" t="s">
        <v>188</v>
      </c>
      <c r="H846" s="140">
        <v>122800</v>
      </c>
      <c r="I846" s="154">
        <f t="shared" si="27"/>
        <v>-0.03</v>
      </c>
      <c r="J846" s="155">
        <f t="shared" si="28"/>
        <v>3684</v>
      </c>
      <c r="K846" s="156">
        <v>119116</v>
      </c>
      <c r="L846" s="75"/>
    </row>
    <row r="847" spans="1:12" x14ac:dyDescent="0.25">
      <c r="A847" s="87">
        <v>837</v>
      </c>
      <c r="B847" s="137" t="s">
        <v>28</v>
      </c>
      <c r="C847" s="138" t="s">
        <v>1730</v>
      </c>
      <c r="D847" s="137" t="s">
        <v>28</v>
      </c>
      <c r="E847" s="139">
        <v>4485701</v>
      </c>
      <c r="F847" s="88" t="s">
        <v>1731</v>
      </c>
      <c r="G847" s="89" t="s">
        <v>188</v>
      </c>
      <c r="H847" s="140">
        <v>108000</v>
      </c>
      <c r="I847" s="154">
        <f t="shared" si="27"/>
        <v>-0.03</v>
      </c>
      <c r="J847" s="155">
        <f t="shared" si="28"/>
        <v>3240</v>
      </c>
      <c r="K847" s="156">
        <v>104760</v>
      </c>
      <c r="L847" s="75"/>
    </row>
    <row r="848" spans="1:12" x14ac:dyDescent="0.25">
      <c r="A848" s="87">
        <v>838</v>
      </c>
      <c r="B848" s="137" t="s">
        <v>28</v>
      </c>
      <c r="C848" s="138" t="s">
        <v>1732</v>
      </c>
      <c r="D848" s="137" t="s">
        <v>28</v>
      </c>
      <c r="E848" s="139">
        <v>4487118</v>
      </c>
      <c r="F848" s="88" t="s">
        <v>1733</v>
      </c>
      <c r="G848" s="89" t="s">
        <v>188</v>
      </c>
      <c r="H848" s="140">
        <v>40340</v>
      </c>
      <c r="I848" s="154">
        <f t="shared" si="27"/>
        <v>-3.000000000000011E-2</v>
      </c>
      <c r="J848" s="155">
        <f t="shared" si="28"/>
        <v>1210.2000000000044</v>
      </c>
      <c r="K848" s="156">
        <v>39129.799999999996</v>
      </c>
      <c r="L848" s="75"/>
    </row>
    <row r="849" spans="1:12" x14ac:dyDescent="0.25">
      <c r="A849" s="87">
        <v>839</v>
      </c>
      <c r="B849" s="137" t="s">
        <v>28</v>
      </c>
      <c r="C849" s="138" t="s">
        <v>1734</v>
      </c>
      <c r="D849" s="137" t="s">
        <v>28</v>
      </c>
      <c r="E849" s="139">
        <v>4488124</v>
      </c>
      <c r="F849" s="88" t="s">
        <v>3133</v>
      </c>
      <c r="G849" s="89" t="s">
        <v>188</v>
      </c>
      <c r="H849" s="140">
        <v>17340</v>
      </c>
      <c r="I849" s="154">
        <f t="shared" si="27"/>
        <v>-0.05</v>
      </c>
      <c r="J849" s="155">
        <f t="shared" si="28"/>
        <v>867</v>
      </c>
      <c r="K849" s="156">
        <f t="shared" ref="K849:K850" si="29">H849*0.95</f>
        <v>16473</v>
      </c>
      <c r="L849" s="75"/>
    </row>
    <row r="850" spans="1:12" x14ac:dyDescent="0.25">
      <c r="A850" s="87">
        <v>840</v>
      </c>
      <c r="B850" s="137" t="s">
        <v>28</v>
      </c>
      <c r="C850" s="138" t="s">
        <v>1735</v>
      </c>
      <c r="D850" s="137" t="s">
        <v>28</v>
      </c>
      <c r="E850" s="139">
        <v>4488142</v>
      </c>
      <c r="F850" s="88" t="s">
        <v>3134</v>
      </c>
      <c r="G850" s="89" t="s">
        <v>188</v>
      </c>
      <c r="H850" s="140">
        <v>24010</v>
      </c>
      <c r="I850" s="154">
        <f t="shared" si="27"/>
        <v>-0.05</v>
      </c>
      <c r="J850" s="155">
        <f t="shared" si="28"/>
        <v>1200.5</v>
      </c>
      <c r="K850" s="156">
        <f t="shared" si="29"/>
        <v>22809.5</v>
      </c>
      <c r="L850" s="75"/>
    </row>
    <row r="851" spans="1:12" x14ac:dyDescent="0.25">
      <c r="A851" s="87">
        <v>841</v>
      </c>
      <c r="B851" s="137" t="s">
        <v>28</v>
      </c>
      <c r="C851" s="138" t="s">
        <v>1736</v>
      </c>
      <c r="D851" s="137" t="s">
        <v>28</v>
      </c>
      <c r="E851" s="139">
        <v>4488144</v>
      </c>
      <c r="F851" s="88" t="s">
        <v>3135</v>
      </c>
      <c r="G851" s="89" t="s">
        <v>188</v>
      </c>
      <c r="H851" s="140">
        <v>1666</v>
      </c>
      <c r="I851" s="154">
        <f t="shared" si="27"/>
        <v>-3.0000000000000009E-2</v>
      </c>
      <c r="J851" s="155">
        <f t="shared" si="28"/>
        <v>49.980000000000018</v>
      </c>
      <c r="K851" s="156">
        <v>1616.02</v>
      </c>
      <c r="L851" s="75"/>
    </row>
    <row r="852" spans="1:12" x14ac:dyDescent="0.25">
      <c r="A852" s="87">
        <v>842</v>
      </c>
      <c r="B852" s="137" t="s">
        <v>28</v>
      </c>
      <c r="C852" s="138" t="s">
        <v>1737</v>
      </c>
      <c r="D852" s="137" t="s">
        <v>28</v>
      </c>
      <c r="E852" s="139">
        <v>4488145</v>
      </c>
      <c r="F852" s="88" t="s">
        <v>3136</v>
      </c>
      <c r="G852" s="89" t="s">
        <v>188</v>
      </c>
      <c r="H852" s="140">
        <v>2545</v>
      </c>
      <c r="I852" s="154">
        <f t="shared" si="27"/>
        <v>-2.9999999999999964E-2</v>
      </c>
      <c r="J852" s="155">
        <f t="shared" si="28"/>
        <v>76.349999999999909</v>
      </c>
      <c r="K852" s="156">
        <v>2468.65</v>
      </c>
      <c r="L852" s="75"/>
    </row>
    <row r="853" spans="1:12" x14ac:dyDescent="0.25">
      <c r="A853" s="87">
        <v>843</v>
      </c>
      <c r="B853" s="137" t="s">
        <v>28</v>
      </c>
      <c r="C853" s="138" t="s">
        <v>1738</v>
      </c>
      <c r="D853" s="137" t="s">
        <v>28</v>
      </c>
      <c r="E853" s="139">
        <v>4488146</v>
      </c>
      <c r="F853" s="88" t="s">
        <v>3137</v>
      </c>
      <c r="G853" s="89" t="s">
        <v>188</v>
      </c>
      <c r="H853" s="140">
        <v>4450</v>
      </c>
      <c r="I853" s="154">
        <f t="shared" si="27"/>
        <v>-0.03</v>
      </c>
      <c r="J853" s="155">
        <f t="shared" si="28"/>
        <v>133.5</v>
      </c>
      <c r="K853" s="156">
        <v>4316.5</v>
      </c>
      <c r="L853" s="75"/>
    </row>
    <row r="854" spans="1:12" x14ac:dyDescent="0.25">
      <c r="A854" s="87">
        <v>844</v>
      </c>
      <c r="B854" s="137" t="s">
        <v>28</v>
      </c>
      <c r="C854" s="138" t="s">
        <v>1739</v>
      </c>
      <c r="D854" s="137" t="s">
        <v>28</v>
      </c>
      <c r="E854" s="139">
        <v>4488149</v>
      </c>
      <c r="F854" s="88" t="s">
        <v>3138</v>
      </c>
      <c r="G854" s="89" t="s">
        <v>188</v>
      </c>
      <c r="H854" s="140">
        <v>5210</v>
      </c>
      <c r="I854" s="154">
        <f t="shared" si="27"/>
        <v>-3.0000000000000034E-2</v>
      </c>
      <c r="J854" s="155">
        <f t="shared" si="28"/>
        <v>156.30000000000018</v>
      </c>
      <c r="K854" s="156">
        <v>5053.7</v>
      </c>
      <c r="L854" s="75"/>
    </row>
    <row r="855" spans="1:12" x14ac:dyDescent="0.25">
      <c r="A855" s="87">
        <v>845</v>
      </c>
      <c r="B855" s="137" t="s">
        <v>28</v>
      </c>
      <c r="C855" s="138" t="s">
        <v>1740</v>
      </c>
      <c r="D855" s="137" t="s">
        <v>28</v>
      </c>
      <c r="E855" s="139">
        <v>4488150</v>
      </c>
      <c r="F855" s="88" t="s">
        <v>3139</v>
      </c>
      <c r="G855" s="89" t="s">
        <v>188</v>
      </c>
      <c r="H855" s="140">
        <v>8490</v>
      </c>
      <c r="I855" s="154">
        <f t="shared" si="27"/>
        <v>-3.0000000000000086E-2</v>
      </c>
      <c r="J855" s="155">
        <f t="shared" si="28"/>
        <v>254.70000000000073</v>
      </c>
      <c r="K855" s="156">
        <v>8235.2999999999993</v>
      </c>
      <c r="L855" s="75"/>
    </row>
    <row r="856" spans="1:12" x14ac:dyDescent="0.25">
      <c r="A856" s="87">
        <v>846</v>
      </c>
      <c r="B856" s="137" t="s">
        <v>28</v>
      </c>
      <c r="C856" s="138" t="s">
        <v>1741</v>
      </c>
      <c r="D856" s="137" t="s">
        <v>28</v>
      </c>
      <c r="E856" s="139">
        <v>6250500</v>
      </c>
      <c r="F856" s="88" t="s">
        <v>1742</v>
      </c>
      <c r="G856" s="89" t="s">
        <v>188</v>
      </c>
      <c r="H856" s="140">
        <v>70.75</v>
      </c>
      <c r="I856" s="154">
        <f t="shared" si="27"/>
        <v>-3.0000000000000034E-2</v>
      </c>
      <c r="J856" s="155">
        <f t="shared" si="28"/>
        <v>2.1225000000000023</v>
      </c>
      <c r="K856" s="156">
        <v>68.627499999999998</v>
      </c>
      <c r="L856" s="75"/>
    </row>
    <row r="857" spans="1:12" x14ac:dyDescent="0.25">
      <c r="A857" s="87">
        <v>847</v>
      </c>
      <c r="B857" s="137" t="s">
        <v>28</v>
      </c>
      <c r="C857" s="138" t="s">
        <v>1743</v>
      </c>
      <c r="D857" s="137" t="s">
        <v>28</v>
      </c>
      <c r="E857" s="139">
        <v>6250501</v>
      </c>
      <c r="F857" s="88" t="s">
        <v>1744</v>
      </c>
      <c r="G857" s="89" t="s">
        <v>188</v>
      </c>
      <c r="H857" s="140">
        <v>42.24</v>
      </c>
      <c r="I857" s="154">
        <f t="shared" si="27"/>
        <v>-3.0000000000000058E-2</v>
      </c>
      <c r="J857" s="155">
        <f t="shared" si="28"/>
        <v>1.2672000000000025</v>
      </c>
      <c r="K857" s="156">
        <v>40.972799999999999</v>
      </c>
      <c r="L857" s="75"/>
    </row>
    <row r="858" spans="1:12" x14ac:dyDescent="0.25">
      <c r="A858" s="87">
        <v>848</v>
      </c>
      <c r="B858" s="137" t="s">
        <v>28</v>
      </c>
      <c r="C858" s="138" t="s">
        <v>1745</v>
      </c>
      <c r="D858" s="137" t="s">
        <v>28</v>
      </c>
      <c r="E858" s="139">
        <v>6250502</v>
      </c>
      <c r="F858" s="88" t="s">
        <v>1746</v>
      </c>
      <c r="G858" s="89" t="s">
        <v>188</v>
      </c>
      <c r="H858" s="140">
        <v>84.5</v>
      </c>
      <c r="I858" s="154">
        <f t="shared" si="27"/>
        <v>-2.9999999999999961E-2</v>
      </c>
      <c r="J858" s="155">
        <f t="shared" si="28"/>
        <v>2.5349999999999966</v>
      </c>
      <c r="K858" s="156">
        <v>81.965000000000003</v>
      </c>
      <c r="L858" s="75"/>
    </row>
    <row r="859" spans="1:12" x14ac:dyDescent="0.25">
      <c r="A859" s="87">
        <v>849</v>
      </c>
      <c r="B859" s="137" t="s">
        <v>28</v>
      </c>
      <c r="C859" s="138" t="s">
        <v>1747</v>
      </c>
      <c r="D859" s="137" t="s">
        <v>28</v>
      </c>
      <c r="E859" s="139">
        <v>6250503</v>
      </c>
      <c r="F859" s="88" t="s">
        <v>1748</v>
      </c>
      <c r="G859" s="89" t="s">
        <v>188</v>
      </c>
      <c r="H859" s="140">
        <v>42.23</v>
      </c>
      <c r="I859" s="154">
        <f t="shared" si="27"/>
        <v>-2.9999999999999995E-2</v>
      </c>
      <c r="J859" s="155">
        <f t="shared" si="28"/>
        <v>1.2668999999999997</v>
      </c>
      <c r="K859" s="156">
        <v>40.963099999999997</v>
      </c>
      <c r="L859" s="75"/>
    </row>
    <row r="860" spans="1:12" x14ac:dyDescent="0.25">
      <c r="A860" s="87">
        <v>850</v>
      </c>
      <c r="B860" s="137" t="s">
        <v>28</v>
      </c>
      <c r="C860" s="138" t="s">
        <v>1749</v>
      </c>
      <c r="D860" s="137" t="s">
        <v>28</v>
      </c>
      <c r="E860" s="139">
        <v>6250504</v>
      </c>
      <c r="F860" s="88" t="s">
        <v>1750</v>
      </c>
      <c r="G860" s="89" t="s">
        <v>188</v>
      </c>
      <c r="H860" s="140">
        <v>744</v>
      </c>
      <c r="I860" s="154">
        <f t="shared" si="27"/>
        <v>-3.0000000000000068E-2</v>
      </c>
      <c r="J860" s="155">
        <f t="shared" si="28"/>
        <v>22.32000000000005</v>
      </c>
      <c r="K860" s="156">
        <v>721.68</v>
      </c>
      <c r="L860" s="75"/>
    </row>
    <row r="861" spans="1:12" x14ac:dyDescent="0.25">
      <c r="A861" s="87">
        <v>851</v>
      </c>
      <c r="B861" s="137" t="s">
        <v>28</v>
      </c>
      <c r="C861" s="138" t="s">
        <v>1751</v>
      </c>
      <c r="D861" s="137" t="s">
        <v>28</v>
      </c>
      <c r="E861" s="139">
        <v>6280163</v>
      </c>
      <c r="F861" s="88" t="s">
        <v>1752</v>
      </c>
      <c r="G861" s="89" t="s">
        <v>188</v>
      </c>
      <c r="H861" s="140">
        <v>130</v>
      </c>
      <c r="I861" s="154">
        <f t="shared" si="27"/>
        <v>-3.0000000000000044E-2</v>
      </c>
      <c r="J861" s="155">
        <f t="shared" si="28"/>
        <v>3.9000000000000057</v>
      </c>
      <c r="K861" s="156">
        <v>126.1</v>
      </c>
      <c r="L861" s="75"/>
    </row>
    <row r="862" spans="1:12" x14ac:dyDescent="0.25">
      <c r="A862" s="87">
        <v>852</v>
      </c>
      <c r="B862" s="137" t="s">
        <v>28</v>
      </c>
      <c r="C862" s="138" t="s">
        <v>1753</v>
      </c>
      <c r="D862" s="137" t="s">
        <v>28</v>
      </c>
      <c r="E862" s="139">
        <v>6280165</v>
      </c>
      <c r="F862" s="88" t="s">
        <v>1754</v>
      </c>
      <c r="G862" s="89" t="s">
        <v>188</v>
      </c>
      <c r="H862" s="140">
        <v>125</v>
      </c>
      <c r="I862" s="154">
        <f t="shared" si="27"/>
        <v>-0.03</v>
      </c>
      <c r="J862" s="155">
        <f t="shared" si="28"/>
        <v>3.75</v>
      </c>
      <c r="K862" s="156">
        <v>121.25</v>
      </c>
      <c r="L862" s="75"/>
    </row>
    <row r="863" spans="1:12" x14ac:dyDescent="0.25">
      <c r="A863" s="87">
        <v>853</v>
      </c>
      <c r="B863" s="137" t="s">
        <v>28</v>
      </c>
      <c r="C863" s="138" t="s">
        <v>1755</v>
      </c>
      <c r="D863" s="137" t="s">
        <v>28</v>
      </c>
      <c r="E863" s="139">
        <v>6283214</v>
      </c>
      <c r="F863" s="88" t="s">
        <v>1756</v>
      </c>
      <c r="G863" s="89" t="s">
        <v>188</v>
      </c>
      <c r="H863" s="140">
        <v>138</v>
      </c>
      <c r="I863" s="154">
        <f t="shared" si="27"/>
        <v>-3.0000000000000106E-2</v>
      </c>
      <c r="J863" s="155">
        <f t="shared" si="28"/>
        <v>4.1400000000000148</v>
      </c>
      <c r="K863" s="156">
        <v>133.85999999999999</v>
      </c>
      <c r="L863" s="75"/>
    </row>
    <row r="864" spans="1:12" x14ac:dyDescent="0.25">
      <c r="A864" s="87">
        <v>854</v>
      </c>
      <c r="B864" s="137" t="s">
        <v>28</v>
      </c>
      <c r="C864" s="138" t="s">
        <v>1757</v>
      </c>
      <c r="D864" s="137" t="s">
        <v>28</v>
      </c>
      <c r="E864" s="139">
        <v>6283730</v>
      </c>
      <c r="F864" s="88" t="s">
        <v>1758</v>
      </c>
      <c r="G864" s="89" t="s">
        <v>188</v>
      </c>
      <c r="H864" s="140">
        <v>253</v>
      </c>
      <c r="I864" s="154">
        <f t="shared" si="27"/>
        <v>-3.0000000000000013E-2</v>
      </c>
      <c r="J864" s="155">
        <f t="shared" si="28"/>
        <v>7.5900000000000034</v>
      </c>
      <c r="K864" s="156">
        <v>245.41</v>
      </c>
      <c r="L864" s="75"/>
    </row>
    <row r="865" spans="1:12" x14ac:dyDescent="0.25">
      <c r="A865" s="87">
        <v>855</v>
      </c>
      <c r="B865" s="137" t="s">
        <v>28</v>
      </c>
      <c r="C865" s="138" t="s">
        <v>1759</v>
      </c>
      <c r="D865" s="137" t="s">
        <v>28</v>
      </c>
      <c r="E865" s="139">
        <v>6283731</v>
      </c>
      <c r="F865" s="88" t="s">
        <v>1760</v>
      </c>
      <c r="G865" s="89" t="s">
        <v>188</v>
      </c>
      <c r="H865" s="140">
        <v>530</v>
      </c>
      <c r="I865" s="154">
        <f t="shared" si="27"/>
        <v>-2.9999999999999957E-2</v>
      </c>
      <c r="J865" s="155">
        <f t="shared" si="28"/>
        <v>15.899999999999977</v>
      </c>
      <c r="K865" s="156">
        <v>514.1</v>
      </c>
      <c r="L865" s="75"/>
    </row>
    <row r="866" spans="1:12" x14ac:dyDescent="0.25">
      <c r="A866" s="87">
        <v>856</v>
      </c>
      <c r="B866" s="137" t="s">
        <v>28</v>
      </c>
      <c r="C866" s="138" t="s">
        <v>1761</v>
      </c>
      <c r="D866" s="137" t="s">
        <v>28</v>
      </c>
      <c r="E866" s="139">
        <v>6283732</v>
      </c>
      <c r="F866" s="88" t="s">
        <v>1762</v>
      </c>
      <c r="G866" s="89" t="s">
        <v>188</v>
      </c>
      <c r="H866" s="140">
        <v>166</v>
      </c>
      <c r="I866" s="154">
        <f t="shared" si="27"/>
        <v>-3.000000000000011E-2</v>
      </c>
      <c r="J866" s="155">
        <f t="shared" si="28"/>
        <v>4.9800000000000182</v>
      </c>
      <c r="K866" s="156">
        <v>161.01999999999998</v>
      </c>
      <c r="L866" s="75"/>
    </row>
    <row r="867" spans="1:12" x14ac:dyDescent="0.25">
      <c r="A867" s="87">
        <v>857</v>
      </c>
      <c r="B867" s="137" t="s">
        <v>28</v>
      </c>
      <c r="C867" s="138" t="s">
        <v>1763</v>
      </c>
      <c r="D867" s="137" t="s">
        <v>28</v>
      </c>
      <c r="E867" s="139">
        <v>10068013</v>
      </c>
      <c r="F867" s="88" t="s">
        <v>3140</v>
      </c>
      <c r="G867" s="89" t="s">
        <v>188</v>
      </c>
      <c r="H867" s="140">
        <v>145</v>
      </c>
      <c r="I867" s="154">
        <f t="shared" si="27"/>
        <v>-2.9999999999999961E-2</v>
      </c>
      <c r="J867" s="155">
        <f t="shared" si="28"/>
        <v>4.3499999999999943</v>
      </c>
      <c r="K867" s="156">
        <v>140.65</v>
      </c>
      <c r="L867" s="75"/>
    </row>
    <row r="868" spans="1:12" x14ac:dyDescent="0.25">
      <c r="A868" s="87">
        <v>858</v>
      </c>
      <c r="B868" s="137" t="s">
        <v>28</v>
      </c>
      <c r="C868" s="138" t="s">
        <v>1764</v>
      </c>
      <c r="D868" s="137" t="s">
        <v>28</v>
      </c>
      <c r="E868" s="139">
        <v>10416014</v>
      </c>
      <c r="F868" s="88" t="s">
        <v>3141</v>
      </c>
      <c r="G868" s="89" t="s">
        <v>188</v>
      </c>
      <c r="H868" s="140">
        <v>104</v>
      </c>
      <c r="I868" s="154">
        <f t="shared" si="27"/>
        <v>-3.0000000000000044E-2</v>
      </c>
      <c r="J868" s="155">
        <f t="shared" si="28"/>
        <v>3.1200000000000045</v>
      </c>
      <c r="K868" s="156">
        <v>100.88</v>
      </c>
      <c r="L868" s="75"/>
    </row>
    <row r="869" spans="1:12" x14ac:dyDescent="0.25">
      <c r="A869" s="87">
        <v>859</v>
      </c>
      <c r="B869" s="137" t="s">
        <v>28</v>
      </c>
      <c r="C869" s="138" t="s">
        <v>1765</v>
      </c>
      <c r="D869" s="137" t="s">
        <v>28</v>
      </c>
      <c r="E869" s="139">
        <v>10482028</v>
      </c>
      <c r="F869" s="88" t="s">
        <v>3142</v>
      </c>
      <c r="G869" s="89" t="s">
        <v>188</v>
      </c>
      <c r="H869" s="140">
        <v>59.25</v>
      </c>
      <c r="I869" s="154">
        <f t="shared" si="27"/>
        <v>-3.0000000000000058E-2</v>
      </c>
      <c r="J869" s="155">
        <f t="shared" si="28"/>
        <v>1.7775000000000034</v>
      </c>
      <c r="K869" s="156">
        <v>57.472499999999997</v>
      </c>
      <c r="L869" s="75"/>
    </row>
    <row r="870" spans="1:12" x14ac:dyDescent="0.25">
      <c r="A870" s="87">
        <v>860</v>
      </c>
      <c r="B870" s="137" t="s">
        <v>28</v>
      </c>
      <c r="C870" s="138" t="s">
        <v>1766</v>
      </c>
      <c r="D870" s="137" t="s">
        <v>28</v>
      </c>
      <c r="E870" s="139">
        <v>10482055</v>
      </c>
      <c r="F870" s="88" t="s">
        <v>3143</v>
      </c>
      <c r="G870" s="89" t="s">
        <v>188</v>
      </c>
      <c r="H870" s="140">
        <v>73</v>
      </c>
      <c r="I870" s="154">
        <f t="shared" si="27"/>
        <v>-2.9999999999999968E-2</v>
      </c>
      <c r="J870" s="155">
        <f t="shared" si="28"/>
        <v>2.1899999999999977</v>
      </c>
      <c r="K870" s="156">
        <v>70.81</v>
      </c>
      <c r="L870" s="75"/>
    </row>
    <row r="871" spans="1:12" x14ac:dyDescent="0.25">
      <c r="A871" s="87">
        <v>861</v>
      </c>
      <c r="B871" s="137" t="s">
        <v>28</v>
      </c>
      <c r="C871" s="138" t="s">
        <v>1767</v>
      </c>
      <c r="D871" s="137" t="s">
        <v>28</v>
      </c>
      <c r="E871" s="139">
        <v>10488023</v>
      </c>
      <c r="F871" s="88" t="s">
        <v>3144</v>
      </c>
      <c r="G871" s="89" t="s">
        <v>188</v>
      </c>
      <c r="H871" s="140">
        <v>185</v>
      </c>
      <c r="I871" s="154">
        <f t="shared" si="27"/>
        <v>-3.0000000000000061E-2</v>
      </c>
      <c r="J871" s="155">
        <f t="shared" si="28"/>
        <v>5.5500000000000114</v>
      </c>
      <c r="K871" s="156">
        <v>179.45</v>
      </c>
      <c r="L871" s="75"/>
    </row>
    <row r="872" spans="1:12" x14ac:dyDescent="0.25">
      <c r="A872" s="87">
        <v>862</v>
      </c>
      <c r="B872" s="137" t="s">
        <v>28</v>
      </c>
      <c r="C872" s="138" t="s">
        <v>1768</v>
      </c>
      <c r="D872" s="137" t="s">
        <v>28</v>
      </c>
      <c r="E872" s="139">
        <v>10488043</v>
      </c>
      <c r="F872" s="88" t="s">
        <v>3145</v>
      </c>
      <c r="G872" s="89" t="s">
        <v>188</v>
      </c>
      <c r="H872" s="140">
        <v>129</v>
      </c>
      <c r="I872" s="154">
        <f t="shared" si="27"/>
        <v>-3.0000000000000034E-2</v>
      </c>
      <c r="J872" s="155">
        <f t="shared" si="28"/>
        <v>3.8700000000000045</v>
      </c>
      <c r="K872" s="156">
        <v>125.13</v>
      </c>
      <c r="L872" s="75"/>
    </row>
    <row r="873" spans="1:12" x14ac:dyDescent="0.25">
      <c r="A873" s="87">
        <v>863</v>
      </c>
      <c r="B873" s="137" t="s">
        <v>28</v>
      </c>
      <c r="C873" s="138" t="s">
        <v>1769</v>
      </c>
      <c r="D873" s="137" t="s">
        <v>28</v>
      </c>
      <c r="E873" s="139">
        <v>10488058</v>
      </c>
      <c r="F873" s="88" t="s">
        <v>3146</v>
      </c>
      <c r="G873" s="89" t="s">
        <v>188</v>
      </c>
      <c r="H873" s="140">
        <v>114</v>
      </c>
      <c r="I873" s="154">
        <f t="shared" si="27"/>
        <v>-3.0000000000000016E-2</v>
      </c>
      <c r="J873" s="155">
        <f t="shared" si="28"/>
        <v>3.4200000000000017</v>
      </c>
      <c r="K873" s="156">
        <v>110.58</v>
      </c>
      <c r="L873" s="75"/>
    </row>
    <row r="874" spans="1:12" x14ac:dyDescent="0.25">
      <c r="A874" s="87">
        <v>864</v>
      </c>
      <c r="B874" s="137" t="s">
        <v>28</v>
      </c>
      <c r="C874" s="138" t="s">
        <v>1770</v>
      </c>
      <c r="D874" s="137" t="s">
        <v>28</v>
      </c>
      <c r="E874" s="139">
        <v>10488085</v>
      </c>
      <c r="F874" s="88" t="s">
        <v>3147</v>
      </c>
      <c r="G874" s="89" t="s">
        <v>188</v>
      </c>
      <c r="H874" s="140">
        <v>93.5</v>
      </c>
      <c r="I874" s="154">
        <f t="shared" si="27"/>
        <v>-3.0000000000000072E-2</v>
      </c>
      <c r="J874" s="155">
        <f t="shared" si="28"/>
        <v>2.8050000000000068</v>
      </c>
      <c r="K874" s="156">
        <v>90.694999999999993</v>
      </c>
      <c r="L874" s="75"/>
    </row>
    <row r="875" spans="1:12" x14ac:dyDescent="0.25">
      <c r="A875" s="87">
        <v>865</v>
      </c>
      <c r="B875" s="137" t="s">
        <v>28</v>
      </c>
      <c r="C875" s="138" t="s">
        <v>1771</v>
      </c>
      <c r="D875" s="137" t="s">
        <v>28</v>
      </c>
      <c r="E875" s="139">
        <v>10488090</v>
      </c>
      <c r="F875" s="88" t="s">
        <v>3148</v>
      </c>
      <c r="G875" s="89" t="s">
        <v>188</v>
      </c>
      <c r="H875" s="140">
        <v>237</v>
      </c>
      <c r="I875" s="154">
        <f t="shared" si="27"/>
        <v>-3.0000000000000058E-2</v>
      </c>
      <c r="J875" s="155">
        <f t="shared" si="28"/>
        <v>7.1100000000000136</v>
      </c>
      <c r="K875" s="156">
        <v>229.89</v>
      </c>
      <c r="L875" s="75"/>
    </row>
    <row r="876" spans="1:12" x14ac:dyDescent="0.25">
      <c r="A876" s="87">
        <v>866</v>
      </c>
      <c r="B876" s="137" t="s">
        <v>28</v>
      </c>
      <c r="C876" s="138" t="s">
        <v>1772</v>
      </c>
      <c r="D876" s="137" t="s">
        <v>28</v>
      </c>
      <c r="E876" s="139">
        <v>10488091</v>
      </c>
      <c r="F876" s="88" t="s">
        <v>3149</v>
      </c>
      <c r="G876" s="89" t="s">
        <v>188</v>
      </c>
      <c r="H876" s="140">
        <v>221</v>
      </c>
      <c r="I876" s="154">
        <f t="shared" si="27"/>
        <v>-2.9999999999999978E-2</v>
      </c>
      <c r="J876" s="155">
        <f t="shared" si="28"/>
        <v>6.6299999999999955</v>
      </c>
      <c r="K876" s="156">
        <v>214.37</v>
      </c>
      <c r="L876" s="75"/>
    </row>
    <row r="877" spans="1:12" x14ac:dyDescent="0.25">
      <c r="A877" s="87">
        <v>867</v>
      </c>
      <c r="B877" s="137" t="s">
        <v>28</v>
      </c>
      <c r="C877" s="138" t="s">
        <v>1773</v>
      </c>
      <c r="D877" s="137" t="s">
        <v>28</v>
      </c>
      <c r="E877" s="139">
        <v>10488096</v>
      </c>
      <c r="F877" s="88" t="s">
        <v>3150</v>
      </c>
      <c r="G877" s="89" t="s">
        <v>188</v>
      </c>
      <c r="H877" s="140">
        <v>238</v>
      </c>
      <c r="I877" s="154">
        <f t="shared" si="27"/>
        <v>-3.0000000000000061E-2</v>
      </c>
      <c r="J877" s="155">
        <f t="shared" si="28"/>
        <v>7.1400000000000148</v>
      </c>
      <c r="K877" s="156">
        <v>230.85999999999999</v>
      </c>
      <c r="L877" s="75"/>
    </row>
    <row r="878" spans="1:12" x14ac:dyDescent="0.25">
      <c r="A878" s="87">
        <v>868</v>
      </c>
      <c r="B878" s="137" t="s">
        <v>28</v>
      </c>
      <c r="C878" s="138" t="s">
        <v>1774</v>
      </c>
      <c r="D878" s="137" t="s">
        <v>28</v>
      </c>
      <c r="E878" s="139">
        <v>10488099</v>
      </c>
      <c r="F878" s="88" t="s">
        <v>3151</v>
      </c>
      <c r="G878" s="89" t="s">
        <v>188</v>
      </c>
      <c r="H878" s="140">
        <v>251</v>
      </c>
      <c r="I878" s="154">
        <f t="shared" si="27"/>
        <v>-3.0000000000000006E-2</v>
      </c>
      <c r="J878" s="155">
        <f t="shared" si="28"/>
        <v>7.5300000000000011</v>
      </c>
      <c r="K878" s="156">
        <v>243.47</v>
      </c>
      <c r="L878" s="75"/>
    </row>
    <row r="879" spans="1:12" x14ac:dyDescent="0.25">
      <c r="A879" s="87">
        <v>869</v>
      </c>
      <c r="B879" s="137" t="s">
        <v>28</v>
      </c>
      <c r="C879" s="138" t="s">
        <v>1775</v>
      </c>
      <c r="D879" s="137" t="s">
        <v>28</v>
      </c>
      <c r="E879" s="139">
        <v>10488100</v>
      </c>
      <c r="F879" s="88" t="s">
        <v>3152</v>
      </c>
      <c r="G879" s="89" t="s">
        <v>188</v>
      </c>
      <c r="H879" s="140">
        <v>248</v>
      </c>
      <c r="I879" s="154">
        <f t="shared" si="27"/>
        <v>-2.9999999999999992E-2</v>
      </c>
      <c r="J879" s="155">
        <f t="shared" si="28"/>
        <v>7.4399999999999977</v>
      </c>
      <c r="K879" s="156">
        <v>240.56</v>
      </c>
      <c r="L879" s="75"/>
    </row>
    <row r="880" spans="1:12" x14ac:dyDescent="0.25">
      <c r="A880" s="87">
        <v>870</v>
      </c>
      <c r="B880" s="137" t="s">
        <v>28</v>
      </c>
      <c r="C880" s="138" t="s">
        <v>1776</v>
      </c>
      <c r="D880" s="137" t="s">
        <v>28</v>
      </c>
      <c r="E880" s="139">
        <v>10496016</v>
      </c>
      <c r="F880" s="88" t="s">
        <v>3153</v>
      </c>
      <c r="G880" s="89" t="s">
        <v>188</v>
      </c>
      <c r="H880" s="140">
        <v>150</v>
      </c>
      <c r="I880" s="154">
        <f t="shared" si="27"/>
        <v>-0.03</v>
      </c>
      <c r="J880" s="155">
        <f t="shared" si="28"/>
        <v>4.5</v>
      </c>
      <c r="K880" s="156">
        <v>145.5</v>
      </c>
      <c r="L880" s="75"/>
    </row>
    <row r="881" spans="1:12" x14ac:dyDescent="0.25">
      <c r="A881" s="87">
        <v>871</v>
      </c>
      <c r="B881" s="137" t="s">
        <v>28</v>
      </c>
      <c r="C881" s="138" t="s">
        <v>1777</v>
      </c>
      <c r="D881" s="137" t="s">
        <v>28</v>
      </c>
      <c r="E881" s="139">
        <v>10597012</v>
      </c>
      <c r="F881" s="88" t="s">
        <v>3154</v>
      </c>
      <c r="G881" s="89" t="s">
        <v>188</v>
      </c>
      <c r="H881" s="140">
        <v>114</v>
      </c>
      <c r="I881" s="154">
        <f t="shared" si="27"/>
        <v>-3.0000000000000016E-2</v>
      </c>
      <c r="J881" s="155">
        <f t="shared" si="28"/>
        <v>3.4200000000000017</v>
      </c>
      <c r="K881" s="156">
        <v>110.58</v>
      </c>
      <c r="L881" s="75"/>
    </row>
    <row r="882" spans="1:12" x14ac:dyDescent="0.25">
      <c r="A882" s="87">
        <v>872</v>
      </c>
      <c r="B882" s="137" t="s">
        <v>28</v>
      </c>
      <c r="C882" s="138" t="s">
        <v>1778</v>
      </c>
      <c r="D882" s="137" t="s">
        <v>28</v>
      </c>
      <c r="E882" s="139">
        <v>10629012</v>
      </c>
      <c r="F882" s="88" t="s">
        <v>3155</v>
      </c>
      <c r="G882" s="89" t="s">
        <v>188</v>
      </c>
      <c r="H882" s="140">
        <v>0.66</v>
      </c>
      <c r="I882" s="154">
        <f t="shared" si="27"/>
        <v>-3.0000000000000058E-2</v>
      </c>
      <c r="J882" s="155">
        <f t="shared" si="28"/>
        <v>1.980000000000004E-2</v>
      </c>
      <c r="K882" s="156">
        <v>0.64019999999999999</v>
      </c>
      <c r="L882" s="75"/>
    </row>
    <row r="883" spans="1:12" x14ac:dyDescent="0.25">
      <c r="A883" s="87">
        <v>873</v>
      </c>
      <c r="B883" s="137" t="s">
        <v>28</v>
      </c>
      <c r="C883" s="138" t="s">
        <v>1779</v>
      </c>
      <c r="D883" s="137" t="s">
        <v>28</v>
      </c>
      <c r="E883" s="139">
        <v>10629020</v>
      </c>
      <c r="F883" s="88" t="s">
        <v>3156</v>
      </c>
      <c r="G883" s="89" t="s">
        <v>188</v>
      </c>
      <c r="H883" s="140">
        <v>1.2</v>
      </c>
      <c r="I883" s="154">
        <f t="shared" si="27"/>
        <v>-3.0000000000000027E-2</v>
      </c>
      <c r="J883" s="155">
        <f t="shared" si="28"/>
        <v>3.6000000000000032E-2</v>
      </c>
      <c r="K883" s="156">
        <v>1.1639999999999999</v>
      </c>
      <c r="L883" s="75"/>
    </row>
    <row r="884" spans="1:12" x14ac:dyDescent="0.25">
      <c r="A884" s="87">
        <v>874</v>
      </c>
      <c r="B884" s="137" t="s">
        <v>28</v>
      </c>
      <c r="C884" s="138" t="s">
        <v>1780</v>
      </c>
      <c r="D884" s="137" t="s">
        <v>28</v>
      </c>
      <c r="E884" s="139">
        <v>10787018</v>
      </c>
      <c r="F884" s="88" t="s">
        <v>3157</v>
      </c>
      <c r="G884" s="89" t="s">
        <v>188</v>
      </c>
      <c r="H884" s="140">
        <v>192</v>
      </c>
      <c r="I884" s="154">
        <f t="shared" si="27"/>
        <v>-2.9999999999999954E-2</v>
      </c>
      <c r="J884" s="155">
        <f t="shared" si="28"/>
        <v>5.7599999999999909</v>
      </c>
      <c r="K884" s="156">
        <v>186.24</v>
      </c>
      <c r="L884" s="75"/>
    </row>
    <row r="885" spans="1:12" x14ac:dyDescent="0.25">
      <c r="A885" s="87">
        <v>875</v>
      </c>
      <c r="B885" s="137" t="s">
        <v>28</v>
      </c>
      <c r="C885" s="138" t="s">
        <v>1781</v>
      </c>
      <c r="D885" s="137" t="s">
        <v>28</v>
      </c>
      <c r="E885" s="139">
        <v>10787026</v>
      </c>
      <c r="F885" s="88" t="s">
        <v>3157</v>
      </c>
      <c r="G885" s="89" t="s">
        <v>188</v>
      </c>
      <c r="H885" s="140">
        <v>594</v>
      </c>
      <c r="I885" s="154">
        <f t="shared" si="27"/>
        <v>-3.0000000000000086E-2</v>
      </c>
      <c r="J885" s="155">
        <f t="shared" si="28"/>
        <v>17.82000000000005</v>
      </c>
      <c r="K885" s="156">
        <v>576.17999999999995</v>
      </c>
      <c r="L885" s="75"/>
    </row>
    <row r="886" spans="1:12" x14ac:dyDescent="0.25">
      <c r="A886" s="87">
        <v>876</v>
      </c>
      <c r="B886" s="137" t="s">
        <v>28</v>
      </c>
      <c r="C886" s="138" t="s">
        <v>1782</v>
      </c>
      <c r="D886" s="137" t="s">
        <v>28</v>
      </c>
      <c r="E886" s="139">
        <v>10816015</v>
      </c>
      <c r="F886" s="88" t="s">
        <v>3158</v>
      </c>
      <c r="G886" s="89" t="s">
        <v>188</v>
      </c>
      <c r="H886" s="140">
        <v>66</v>
      </c>
      <c r="I886" s="154">
        <f t="shared" si="27"/>
        <v>-3.0000000000000061E-2</v>
      </c>
      <c r="J886" s="155">
        <f t="shared" si="28"/>
        <v>1.980000000000004</v>
      </c>
      <c r="K886" s="156">
        <v>64.02</v>
      </c>
      <c r="L886" s="75"/>
    </row>
    <row r="887" spans="1:12" x14ac:dyDescent="0.25">
      <c r="A887" s="87">
        <v>877</v>
      </c>
      <c r="B887" s="137" t="s">
        <v>28</v>
      </c>
      <c r="C887" s="138" t="s">
        <v>1783</v>
      </c>
      <c r="D887" s="137" t="s">
        <v>28</v>
      </c>
      <c r="E887" s="139">
        <v>10966034</v>
      </c>
      <c r="F887" s="88" t="s">
        <v>3159</v>
      </c>
      <c r="G887" s="89" t="s">
        <v>188</v>
      </c>
      <c r="H887" s="140">
        <v>740</v>
      </c>
      <c r="I887" s="154">
        <f t="shared" si="27"/>
        <v>-3.0000000000000061E-2</v>
      </c>
      <c r="J887" s="155">
        <f t="shared" si="28"/>
        <v>22.200000000000045</v>
      </c>
      <c r="K887" s="156">
        <v>717.8</v>
      </c>
      <c r="L887" s="75"/>
    </row>
    <row r="888" spans="1:12" x14ac:dyDescent="0.25">
      <c r="A888" s="87">
        <v>878</v>
      </c>
      <c r="B888" s="137" t="s">
        <v>28</v>
      </c>
      <c r="C888" s="138" t="s">
        <v>1784</v>
      </c>
      <c r="D888" s="137" t="s">
        <v>28</v>
      </c>
      <c r="E888" s="139">
        <v>10977015</v>
      </c>
      <c r="F888" s="88" t="s">
        <v>3160</v>
      </c>
      <c r="G888" s="89" t="s">
        <v>188</v>
      </c>
      <c r="H888" s="140">
        <v>48.7</v>
      </c>
      <c r="I888" s="154">
        <f t="shared" si="27"/>
        <v>-2.9999999999999968E-2</v>
      </c>
      <c r="J888" s="155">
        <f t="shared" si="28"/>
        <v>1.4609999999999985</v>
      </c>
      <c r="K888" s="156">
        <v>47.239000000000004</v>
      </c>
      <c r="L888" s="75"/>
    </row>
    <row r="889" spans="1:12" x14ac:dyDescent="0.25">
      <c r="A889" s="87">
        <v>879</v>
      </c>
      <c r="B889" s="137" t="s">
        <v>28</v>
      </c>
      <c r="C889" s="138" t="s">
        <v>1785</v>
      </c>
      <c r="D889" s="137" t="s">
        <v>28</v>
      </c>
      <c r="E889" s="139">
        <v>10977023</v>
      </c>
      <c r="F889" s="88" t="s">
        <v>3160</v>
      </c>
      <c r="G889" s="89" t="s">
        <v>188</v>
      </c>
      <c r="H889" s="140">
        <v>227</v>
      </c>
      <c r="I889" s="154">
        <f t="shared" si="27"/>
        <v>-3.0000000000000009E-2</v>
      </c>
      <c r="J889" s="155">
        <f t="shared" si="28"/>
        <v>6.8100000000000023</v>
      </c>
      <c r="K889" s="156">
        <v>220.19</v>
      </c>
      <c r="L889" s="75"/>
    </row>
    <row r="890" spans="1:12" x14ac:dyDescent="0.25">
      <c r="A890" s="87">
        <v>880</v>
      </c>
      <c r="B890" s="137" t="s">
        <v>28</v>
      </c>
      <c r="C890" s="138" t="s">
        <v>1786</v>
      </c>
      <c r="D890" s="137" t="s">
        <v>28</v>
      </c>
      <c r="E890" s="139">
        <v>11730017</v>
      </c>
      <c r="F890" s="88" t="s">
        <v>3161</v>
      </c>
      <c r="G890" s="89" t="s">
        <v>188</v>
      </c>
      <c r="H890" s="140">
        <v>432</v>
      </c>
      <c r="I890" s="154">
        <f t="shared" si="27"/>
        <v>-3.0000000000000086E-2</v>
      </c>
      <c r="J890" s="155">
        <f t="shared" si="28"/>
        <v>12.960000000000036</v>
      </c>
      <c r="K890" s="156">
        <v>419.03999999999996</v>
      </c>
      <c r="L890" s="75"/>
    </row>
    <row r="891" spans="1:12" x14ac:dyDescent="0.25">
      <c r="A891" s="87">
        <v>881</v>
      </c>
      <c r="B891" s="137" t="s">
        <v>28</v>
      </c>
      <c r="C891" s="138" t="s">
        <v>1787</v>
      </c>
      <c r="D891" s="137" t="s">
        <v>28</v>
      </c>
      <c r="E891" s="139">
        <v>11732020</v>
      </c>
      <c r="F891" s="88" t="s">
        <v>3162</v>
      </c>
      <c r="G891" s="89" t="s">
        <v>188</v>
      </c>
      <c r="H891" s="140">
        <v>578</v>
      </c>
      <c r="I891" s="154">
        <f t="shared" si="27"/>
        <v>-3.0000000000000054E-2</v>
      </c>
      <c r="J891" s="155">
        <f t="shared" si="28"/>
        <v>17.340000000000032</v>
      </c>
      <c r="K891" s="156">
        <v>560.66</v>
      </c>
      <c r="L891" s="75"/>
    </row>
    <row r="892" spans="1:12" x14ac:dyDescent="0.25">
      <c r="A892" s="87">
        <v>882</v>
      </c>
      <c r="B892" s="137" t="s">
        <v>28</v>
      </c>
      <c r="C892" s="138" t="s">
        <v>1788</v>
      </c>
      <c r="D892" s="137" t="s">
        <v>28</v>
      </c>
      <c r="E892" s="139">
        <v>11732088</v>
      </c>
      <c r="F892" s="88" t="s">
        <v>3163</v>
      </c>
      <c r="G892" s="89" t="s">
        <v>188</v>
      </c>
      <c r="H892" s="140">
        <v>2425</v>
      </c>
      <c r="I892" s="154">
        <f t="shared" si="27"/>
        <v>-0.03</v>
      </c>
      <c r="J892" s="155">
        <f t="shared" si="28"/>
        <v>72.75</v>
      </c>
      <c r="K892" s="156">
        <v>2352.25</v>
      </c>
      <c r="L892" s="75"/>
    </row>
    <row r="893" spans="1:12" x14ac:dyDescent="0.25">
      <c r="A893" s="87">
        <v>883</v>
      </c>
      <c r="B893" s="137" t="s">
        <v>28</v>
      </c>
      <c r="C893" s="138" t="s">
        <v>1789</v>
      </c>
      <c r="D893" s="137" t="s">
        <v>28</v>
      </c>
      <c r="E893" s="139">
        <v>11745500</v>
      </c>
      <c r="F893" s="88" t="s">
        <v>1790</v>
      </c>
      <c r="G893" s="89" t="s">
        <v>188</v>
      </c>
      <c r="H893" s="140">
        <v>2540</v>
      </c>
      <c r="I893" s="154">
        <f t="shared" si="27"/>
        <v>-3.0000000000000106E-2</v>
      </c>
      <c r="J893" s="155">
        <f t="shared" si="28"/>
        <v>76.200000000000273</v>
      </c>
      <c r="K893" s="156">
        <v>2463.7999999999997</v>
      </c>
      <c r="L893" s="75"/>
    </row>
    <row r="894" spans="1:12" x14ac:dyDescent="0.25">
      <c r="A894" s="87">
        <v>884</v>
      </c>
      <c r="B894" s="137" t="s">
        <v>28</v>
      </c>
      <c r="C894" s="138" t="s">
        <v>1791</v>
      </c>
      <c r="D894" s="137" t="s">
        <v>28</v>
      </c>
      <c r="E894" s="139">
        <v>11904018</v>
      </c>
      <c r="F894" s="88" t="s">
        <v>3164</v>
      </c>
      <c r="G894" s="89" t="s">
        <v>188</v>
      </c>
      <c r="H894" s="140">
        <v>564</v>
      </c>
      <c r="I894" s="154">
        <f t="shared" si="27"/>
        <v>-2.9999999999999926E-2</v>
      </c>
      <c r="J894" s="155">
        <f t="shared" si="28"/>
        <v>16.919999999999959</v>
      </c>
      <c r="K894" s="156">
        <v>547.08000000000004</v>
      </c>
      <c r="L894" s="75"/>
    </row>
    <row r="895" spans="1:12" x14ac:dyDescent="0.25">
      <c r="A895" s="87">
        <v>885</v>
      </c>
      <c r="B895" s="137" t="s">
        <v>28</v>
      </c>
      <c r="C895" s="138" t="s">
        <v>1792</v>
      </c>
      <c r="D895" s="137" t="s">
        <v>28</v>
      </c>
      <c r="E895" s="139">
        <v>12352019</v>
      </c>
      <c r="F895" s="88" t="s">
        <v>3165</v>
      </c>
      <c r="G895" s="89" t="s">
        <v>188</v>
      </c>
      <c r="H895" s="140">
        <v>170</v>
      </c>
      <c r="I895" s="154">
        <f t="shared" si="27"/>
        <v>-2.9999999999999968E-2</v>
      </c>
      <c r="J895" s="155">
        <f t="shared" si="28"/>
        <v>5.0999999999999943</v>
      </c>
      <c r="K895" s="156">
        <v>164.9</v>
      </c>
      <c r="L895" s="75"/>
    </row>
    <row r="896" spans="1:12" x14ac:dyDescent="0.25">
      <c r="A896" s="87">
        <v>886</v>
      </c>
      <c r="B896" s="137" t="s">
        <v>28</v>
      </c>
      <c r="C896" s="138" t="s">
        <v>1793</v>
      </c>
      <c r="D896" s="137" t="s">
        <v>28</v>
      </c>
      <c r="E896" s="139">
        <v>12373031</v>
      </c>
      <c r="F896" s="88" t="s">
        <v>3166</v>
      </c>
      <c r="G896" s="89" t="s">
        <v>188</v>
      </c>
      <c r="H896" s="140">
        <v>177</v>
      </c>
      <c r="I896" s="154">
        <f t="shared" si="27"/>
        <v>-3.0000000000000013E-2</v>
      </c>
      <c r="J896" s="155">
        <f t="shared" si="28"/>
        <v>5.3100000000000023</v>
      </c>
      <c r="K896" s="156">
        <v>171.69</v>
      </c>
      <c r="L896" s="75"/>
    </row>
    <row r="897" spans="1:12" x14ac:dyDescent="0.25">
      <c r="A897" s="87">
        <v>887</v>
      </c>
      <c r="B897" s="137" t="s">
        <v>28</v>
      </c>
      <c r="C897" s="138" t="s">
        <v>1794</v>
      </c>
      <c r="D897" s="137" t="s">
        <v>28</v>
      </c>
      <c r="E897" s="139">
        <v>12574035</v>
      </c>
      <c r="F897" s="88" t="s">
        <v>1795</v>
      </c>
      <c r="G897" s="89" t="s">
        <v>188</v>
      </c>
      <c r="H897" s="140">
        <v>1040</v>
      </c>
      <c r="I897" s="154">
        <f t="shared" si="27"/>
        <v>-3.0000000000000044E-2</v>
      </c>
      <c r="J897" s="155">
        <f t="shared" si="28"/>
        <v>31.200000000000045</v>
      </c>
      <c r="K897" s="156">
        <v>1008.8</v>
      </c>
      <c r="L897" s="75"/>
    </row>
    <row r="898" spans="1:12" x14ac:dyDescent="0.25">
      <c r="A898" s="87">
        <v>888</v>
      </c>
      <c r="B898" s="137" t="s">
        <v>28</v>
      </c>
      <c r="C898" s="138" t="s">
        <v>1796</v>
      </c>
      <c r="D898" s="137" t="s">
        <v>28</v>
      </c>
      <c r="E898" s="139">
        <v>15581028</v>
      </c>
      <c r="F898" s="88" t="s">
        <v>3167</v>
      </c>
      <c r="G898" s="89" t="s">
        <v>188</v>
      </c>
      <c r="H898" s="140">
        <v>363</v>
      </c>
      <c r="I898" s="154">
        <f t="shared" si="27"/>
        <v>-2.9999999999999961E-2</v>
      </c>
      <c r="J898" s="155">
        <f t="shared" si="28"/>
        <v>10.889999999999986</v>
      </c>
      <c r="K898" s="156">
        <v>352.11</v>
      </c>
      <c r="L898" s="75"/>
    </row>
    <row r="899" spans="1:12" x14ac:dyDescent="0.25">
      <c r="A899" s="87">
        <v>889</v>
      </c>
      <c r="B899" s="137" t="s">
        <v>28</v>
      </c>
      <c r="C899" s="138" t="s">
        <v>1797</v>
      </c>
      <c r="D899" s="137" t="s">
        <v>28</v>
      </c>
      <c r="E899" s="139">
        <v>15581044</v>
      </c>
      <c r="F899" s="88" t="s">
        <v>3167</v>
      </c>
      <c r="G899" s="89" t="s">
        <v>188</v>
      </c>
      <c r="H899" s="140">
        <v>66</v>
      </c>
      <c r="I899" s="154">
        <f t="shared" si="27"/>
        <v>-3.0000000000000061E-2</v>
      </c>
      <c r="J899" s="155">
        <f t="shared" si="28"/>
        <v>1.980000000000004</v>
      </c>
      <c r="K899" s="156">
        <v>64.02</v>
      </c>
      <c r="L899" s="75"/>
    </row>
    <row r="900" spans="1:12" x14ac:dyDescent="0.25">
      <c r="A900" s="87">
        <v>890</v>
      </c>
      <c r="B900" s="137" t="s">
        <v>28</v>
      </c>
      <c r="C900" s="138" t="s">
        <v>1798</v>
      </c>
      <c r="D900" s="137" t="s">
        <v>28</v>
      </c>
      <c r="E900" s="139">
        <v>15585011</v>
      </c>
      <c r="F900" s="88" t="s">
        <v>3168</v>
      </c>
      <c r="G900" s="89" t="s">
        <v>188</v>
      </c>
      <c r="H900" s="140">
        <v>105</v>
      </c>
      <c r="I900" s="154">
        <f t="shared" si="27"/>
        <v>-3.0000000000000054E-2</v>
      </c>
      <c r="J900" s="155">
        <f t="shared" si="28"/>
        <v>3.1500000000000057</v>
      </c>
      <c r="K900" s="156">
        <v>101.85</v>
      </c>
      <c r="L900" s="75"/>
    </row>
    <row r="901" spans="1:12" x14ac:dyDescent="0.25">
      <c r="A901" s="87">
        <v>891</v>
      </c>
      <c r="B901" s="137" t="s">
        <v>28</v>
      </c>
      <c r="C901" s="138" t="s">
        <v>1799</v>
      </c>
      <c r="D901" s="137" t="s">
        <v>28</v>
      </c>
      <c r="E901" s="139">
        <v>15596026</v>
      </c>
      <c r="F901" s="88" t="s">
        <v>3169</v>
      </c>
      <c r="G901" s="89" t="s">
        <v>188</v>
      </c>
      <c r="H901" s="140">
        <v>245</v>
      </c>
      <c r="I901" s="154">
        <f t="shared" si="27"/>
        <v>-2.9999999999999978E-2</v>
      </c>
      <c r="J901" s="155">
        <f t="shared" si="28"/>
        <v>7.3499999999999943</v>
      </c>
      <c r="K901" s="156">
        <v>237.65</v>
      </c>
      <c r="L901" s="75"/>
    </row>
    <row r="902" spans="1:12" x14ac:dyDescent="0.25">
      <c r="A902" s="87">
        <v>892</v>
      </c>
      <c r="B902" s="137" t="s">
        <v>28</v>
      </c>
      <c r="C902" s="138" t="s">
        <v>1800</v>
      </c>
      <c r="D902" s="137" t="s">
        <v>28</v>
      </c>
      <c r="E902" s="139">
        <v>15628019</v>
      </c>
      <c r="F902" s="88" t="s">
        <v>3170</v>
      </c>
      <c r="G902" s="89" t="s">
        <v>188</v>
      </c>
      <c r="H902" s="140">
        <v>89</v>
      </c>
      <c r="I902" s="154">
        <f t="shared" si="27"/>
        <v>-3.000000000000002E-2</v>
      </c>
      <c r="J902" s="155">
        <f t="shared" si="28"/>
        <v>2.6700000000000017</v>
      </c>
      <c r="K902" s="156">
        <v>86.33</v>
      </c>
      <c r="L902" s="75"/>
    </row>
    <row r="903" spans="1:12" x14ac:dyDescent="0.25">
      <c r="A903" s="87">
        <v>893</v>
      </c>
      <c r="B903" s="137" t="s">
        <v>28</v>
      </c>
      <c r="C903" s="138" t="s">
        <v>1801</v>
      </c>
      <c r="D903" s="137" t="s">
        <v>28</v>
      </c>
      <c r="E903" s="139">
        <v>15628050</v>
      </c>
      <c r="F903" s="88" t="s">
        <v>3170</v>
      </c>
      <c r="G903" s="89" t="s">
        <v>188</v>
      </c>
      <c r="H903" s="140">
        <v>351</v>
      </c>
      <c r="I903" s="154">
        <f t="shared" si="27"/>
        <v>-3.0000000000000086E-2</v>
      </c>
      <c r="J903" s="155">
        <f t="shared" si="28"/>
        <v>10.53000000000003</v>
      </c>
      <c r="K903" s="156">
        <v>340.46999999999997</v>
      </c>
      <c r="L903" s="75"/>
    </row>
    <row r="904" spans="1:12" x14ac:dyDescent="0.25">
      <c r="A904" s="87">
        <v>894</v>
      </c>
      <c r="B904" s="137" t="s">
        <v>28</v>
      </c>
      <c r="C904" s="138" t="s">
        <v>1802</v>
      </c>
      <c r="D904" s="137" t="s">
        <v>28</v>
      </c>
      <c r="E904" s="139">
        <v>16500100</v>
      </c>
      <c r="F904" s="88" t="s">
        <v>3171</v>
      </c>
      <c r="G904" s="89" t="s">
        <v>188</v>
      </c>
      <c r="H904" s="140">
        <v>221</v>
      </c>
      <c r="I904" s="154">
        <f t="shared" si="27"/>
        <v>-2.9999999999999978E-2</v>
      </c>
      <c r="J904" s="155">
        <f t="shared" si="28"/>
        <v>6.6299999999999955</v>
      </c>
      <c r="K904" s="156">
        <v>214.37</v>
      </c>
      <c r="L904" s="75"/>
    </row>
    <row r="905" spans="1:12" x14ac:dyDescent="0.25">
      <c r="A905" s="87">
        <v>895</v>
      </c>
      <c r="B905" s="137" t="s">
        <v>28</v>
      </c>
      <c r="C905" s="138" t="s">
        <v>1803</v>
      </c>
      <c r="D905" s="137" t="s">
        <v>28</v>
      </c>
      <c r="E905" s="139">
        <v>16500500</v>
      </c>
      <c r="F905" s="88" t="s">
        <v>3171</v>
      </c>
      <c r="G905" s="89" t="s">
        <v>188</v>
      </c>
      <c r="H905" s="140">
        <v>740</v>
      </c>
      <c r="I905" s="154">
        <f t="shared" si="27"/>
        <v>-3.0000000000000061E-2</v>
      </c>
      <c r="J905" s="155">
        <f t="shared" si="28"/>
        <v>22.200000000000045</v>
      </c>
      <c r="K905" s="156">
        <v>717.8</v>
      </c>
      <c r="L905" s="75"/>
    </row>
    <row r="906" spans="1:12" x14ac:dyDescent="0.25">
      <c r="A906" s="87">
        <v>896</v>
      </c>
      <c r="B906" s="137" t="s">
        <v>28</v>
      </c>
      <c r="C906" s="138" t="s">
        <v>1804</v>
      </c>
      <c r="D906" s="137" t="s">
        <v>28</v>
      </c>
      <c r="E906" s="139">
        <v>16520050</v>
      </c>
      <c r="F906" s="88" t="s">
        <v>3172</v>
      </c>
      <c r="G906" s="89" t="s">
        <v>188</v>
      </c>
      <c r="H906" s="140">
        <v>424</v>
      </c>
      <c r="I906" s="154">
        <f t="shared" si="27"/>
        <v>-3.0000000000000065E-2</v>
      </c>
      <c r="J906" s="155">
        <f t="shared" si="28"/>
        <v>12.720000000000027</v>
      </c>
      <c r="K906" s="156">
        <v>411.28</v>
      </c>
      <c r="L906" s="75"/>
    </row>
    <row r="907" spans="1:12" x14ac:dyDescent="0.25">
      <c r="A907" s="87">
        <v>897</v>
      </c>
      <c r="B907" s="137" t="s">
        <v>28</v>
      </c>
      <c r="C907" s="138" t="s">
        <v>1805</v>
      </c>
      <c r="D907" s="137" t="s">
        <v>28</v>
      </c>
      <c r="E907" s="139">
        <v>16520100</v>
      </c>
      <c r="F907" s="88" t="s">
        <v>3172</v>
      </c>
      <c r="G907" s="89" t="s">
        <v>188</v>
      </c>
      <c r="H907" s="140">
        <v>612</v>
      </c>
      <c r="I907" s="154">
        <f t="shared" si="27"/>
        <v>-3.0000000000000023E-2</v>
      </c>
      <c r="J907" s="155">
        <f t="shared" si="28"/>
        <v>18.360000000000014</v>
      </c>
      <c r="K907" s="156">
        <v>593.64</v>
      </c>
      <c r="L907" s="75"/>
    </row>
    <row r="908" spans="1:12" x14ac:dyDescent="0.25">
      <c r="A908" s="87">
        <v>898</v>
      </c>
      <c r="B908" s="137" t="s">
        <v>28</v>
      </c>
      <c r="C908" s="138" t="s">
        <v>1806</v>
      </c>
      <c r="D908" s="137" t="s">
        <v>28</v>
      </c>
      <c r="E908" s="139">
        <v>16550100</v>
      </c>
      <c r="F908" s="88" t="s">
        <v>3173</v>
      </c>
      <c r="G908" s="89" t="s">
        <v>188</v>
      </c>
      <c r="H908" s="140">
        <v>411</v>
      </c>
      <c r="I908" s="154">
        <f t="shared" ref="I908:I971" si="30">(K908-H908)/H908</f>
        <v>-2.9999999999999961E-2</v>
      </c>
      <c r="J908" s="155">
        <f t="shared" ref="J908:J971" si="31">H908-K908</f>
        <v>12.329999999999984</v>
      </c>
      <c r="K908" s="156">
        <v>398.67</v>
      </c>
      <c r="L908" s="75"/>
    </row>
    <row r="909" spans="1:12" x14ac:dyDescent="0.25">
      <c r="A909" s="87">
        <v>899</v>
      </c>
      <c r="B909" s="137" t="s">
        <v>28</v>
      </c>
      <c r="C909" s="138" t="s">
        <v>1807</v>
      </c>
      <c r="D909" s="137" t="s">
        <v>28</v>
      </c>
      <c r="E909" s="139">
        <v>18068015</v>
      </c>
      <c r="F909" s="88" t="s">
        <v>3174</v>
      </c>
      <c r="G909" s="89" t="s">
        <v>188</v>
      </c>
      <c r="H909" s="140">
        <v>183</v>
      </c>
      <c r="I909" s="154">
        <f t="shared" si="30"/>
        <v>-3.0000000000000051E-2</v>
      </c>
      <c r="J909" s="155">
        <f t="shared" si="31"/>
        <v>5.4900000000000091</v>
      </c>
      <c r="K909" s="156">
        <v>177.51</v>
      </c>
      <c r="L909" s="75"/>
    </row>
    <row r="910" spans="1:12" x14ac:dyDescent="0.25">
      <c r="A910" s="87">
        <v>900</v>
      </c>
      <c r="B910" s="137" t="s">
        <v>28</v>
      </c>
      <c r="C910" s="138" t="s">
        <v>1808</v>
      </c>
      <c r="D910" s="137" t="s">
        <v>28</v>
      </c>
      <c r="E910" s="139">
        <v>25530031</v>
      </c>
      <c r="F910" s="88" t="s">
        <v>1809</v>
      </c>
      <c r="G910" s="89" t="s">
        <v>188</v>
      </c>
      <c r="H910" s="140">
        <v>1284</v>
      </c>
      <c r="I910" s="154">
        <f t="shared" si="30"/>
        <v>-2.9999999999999985E-2</v>
      </c>
      <c r="J910" s="155">
        <f t="shared" si="31"/>
        <v>38.519999999999982</v>
      </c>
      <c r="K910" s="156">
        <v>1245.48</v>
      </c>
      <c r="L910" s="75"/>
    </row>
    <row r="911" spans="1:12" x14ac:dyDescent="0.25">
      <c r="A911" s="87">
        <v>901</v>
      </c>
      <c r="B911" s="137" t="s">
        <v>28</v>
      </c>
      <c r="C911" s="138" t="s">
        <v>1810</v>
      </c>
      <c r="D911" s="137" t="s">
        <v>28</v>
      </c>
      <c r="E911" s="141" t="s">
        <v>1810</v>
      </c>
      <c r="F911" s="88" t="s">
        <v>1811</v>
      </c>
      <c r="G911" s="89" t="s">
        <v>188</v>
      </c>
      <c r="H911" s="140">
        <v>796</v>
      </c>
      <c r="I911" s="154">
        <f t="shared" si="30"/>
        <v>-2.9999999999999995E-2</v>
      </c>
      <c r="J911" s="155">
        <f t="shared" si="31"/>
        <v>23.879999999999995</v>
      </c>
      <c r="K911" s="156">
        <v>772.12</v>
      </c>
      <c r="L911" s="75"/>
    </row>
    <row r="912" spans="1:12" x14ac:dyDescent="0.25">
      <c r="A912" s="87">
        <v>902</v>
      </c>
      <c r="B912" s="137" t="s">
        <v>28</v>
      </c>
      <c r="C912" s="138" t="s">
        <v>1812</v>
      </c>
      <c r="D912" s="137" t="s">
        <v>28</v>
      </c>
      <c r="E912" s="141" t="s">
        <v>1812</v>
      </c>
      <c r="F912" s="88" t="s">
        <v>3175</v>
      </c>
      <c r="G912" s="89" t="s">
        <v>188</v>
      </c>
      <c r="H912" s="140">
        <v>1116</v>
      </c>
      <c r="I912" s="154">
        <f t="shared" si="30"/>
        <v>-3.0000000000000016E-2</v>
      </c>
      <c r="J912" s="155">
        <f t="shared" si="31"/>
        <v>33.480000000000018</v>
      </c>
      <c r="K912" s="156">
        <v>1082.52</v>
      </c>
      <c r="L912" s="75"/>
    </row>
    <row r="913" spans="1:12" x14ac:dyDescent="0.25">
      <c r="A913" s="87">
        <v>903</v>
      </c>
      <c r="B913" s="137" t="s">
        <v>28</v>
      </c>
      <c r="C913" s="138" t="s">
        <v>1813</v>
      </c>
      <c r="D913" s="137" t="s">
        <v>28</v>
      </c>
      <c r="E913" s="141" t="s">
        <v>1813</v>
      </c>
      <c r="F913" s="88" t="s">
        <v>1814</v>
      </c>
      <c r="G913" s="89" t="s">
        <v>188</v>
      </c>
      <c r="H913" s="140">
        <v>388000</v>
      </c>
      <c r="I913" s="154">
        <f t="shared" si="30"/>
        <v>-0.03</v>
      </c>
      <c r="J913" s="155">
        <f t="shared" si="31"/>
        <v>11640</v>
      </c>
      <c r="K913" s="156">
        <v>376360</v>
      </c>
      <c r="L913" s="75"/>
    </row>
    <row r="914" spans="1:12" x14ac:dyDescent="0.25">
      <c r="A914" s="87">
        <v>904</v>
      </c>
      <c r="B914" s="137" t="s">
        <v>28</v>
      </c>
      <c r="C914" s="138" t="s">
        <v>1815</v>
      </c>
      <c r="D914" s="137" t="s">
        <v>28</v>
      </c>
      <c r="E914" s="141" t="s">
        <v>1815</v>
      </c>
      <c r="F914" s="88" t="s">
        <v>1816</v>
      </c>
      <c r="G914" s="89" t="s">
        <v>188</v>
      </c>
      <c r="H914" s="140">
        <v>952</v>
      </c>
      <c r="I914" s="154">
        <f t="shared" si="30"/>
        <v>-3.0000000000000061E-2</v>
      </c>
      <c r="J914" s="155">
        <f t="shared" si="31"/>
        <v>28.560000000000059</v>
      </c>
      <c r="K914" s="156">
        <v>923.43999999999994</v>
      </c>
      <c r="L914" s="75"/>
    </row>
    <row r="915" spans="1:12" x14ac:dyDescent="0.25">
      <c r="A915" s="87">
        <v>905</v>
      </c>
      <c r="B915" s="137" t="s">
        <v>28</v>
      </c>
      <c r="C915" s="138" t="s">
        <v>1817</v>
      </c>
      <c r="D915" s="137" t="s">
        <v>28</v>
      </c>
      <c r="E915" s="141" t="s">
        <v>1817</v>
      </c>
      <c r="F915" s="88" t="s">
        <v>1818</v>
      </c>
      <c r="G915" s="89" t="s">
        <v>188</v>
      </c>
      <c r="H915" s="140">
        <v>952</v>
      </c>
      <c r="I915" s="154">
        <f t="shared" si="30"/>
        <v>-3.0000000000000061E-2</v>
      </c>
      <c r="J915" s="155">
        <f t="shared" si="31"/>
        <v>28.560000000000059</v>
      </c>
      <c r="K915" s="156">
        <v>923.43999999999994</v>
      </c>
      <c r="L915" s="75"/>
    </row>
    <row r="916" spans="1:12" x14ac:dyDescent="0.25">
      <c r="A916" s="87">
        <v>906</v>
      </c>
      <c r="B916" s="137" t="s">
        <v>28</v>
      </c>
      <c r="C916" s="138" t="s">
        <v>1819</v>
      </c>
      <c r="D916" s="137" t="s">
        <v>28</v>
      </c>
      <c r="E916" s="141" t="s">
        <v>1819</v>
      </c>
      <c r="F916" s="88" t="s">
        <v>1820</v>
      </c>
      <c r="G916" s="89" t="s">
        <v>188</v>
      </c>
      <c r="H916" s="140">
        <v>952</v>
      </c>
      <c r="I916" s="154">
        <f t="shared" si="30"/>
        <v>-3.0000000000000061E-2</v>
      </c>
      <c r="J916" s="155">
        <f t="shared" si="31"/>
        <v>28.560000000000059</v>
      </c>
      <c r="K916" s="156">
        <v>923.43999999999994</v>
      </c>
      <c r="L916" s="75"/>
    </row>
    <row r="917" spans="1:12" x14ac:dyDescent="0.25">
      <c r="A917" s="87">
        <v>907</v>
      </c>
      <c r="B917" s="137" t="s">
        <v>28</v>
      </c>
      <c r="C917" s="138" t="s">
        <v>1821</v>
      </c>
      <c r="D917" s="137" t="s">
        <v>28</v>
      </c>
      <c r="E917" s="141" t="s">
        <v>1821</v>
      </c>
      <c r="F917" s="88" t="s">
        <v>1822</v>
      </c>
      <c r="G917" s="89" t="s">
        <v>188</v>
      </c>
      <c r="H917" s="140">
        <v>952</v>
      </c>
      <c r="I917" s="154">
        <f t="shared" si="30"/>
        <v>-3.0000000000000061E-2</v>
      </c>
      <c r="J917" s="155">
        <f t="shared" si="31"/>
        <v>28.560000000000059</v>
      </c>
      <c r="K917" s="156">
        <v>923.43999999999994</v>
      </c>
      <c r="L917" s="75"/>
    </row>
    <row r="918" spans="1:12" x14ac:dyDescent="0.25">
      <c r="A918" s="87">
        <v>908</v>
      </c>
      <c r="B918" s="137" t="s">
        <v>28</v>
      </c>
      <c r="C918" s="138" t="s">
        <v>1823</v>
      </c>
      <c r="D918" s="137" t="s">
        <v>28</v>
      </c>
      <c r="E918" s="141" t="s">
        <v>1823</v>
      </c>
      <c r="F918" s="88" t="s">
        <v>1824</v>
      </c>
      <c r="G918" s="89" t="s">
        <v>188</v>
      </c>
      <c r="H918" s="140">
        <v>952</v>
      </c>
      <c r="I918" s="154">
        <f t="shared" si="30"/>
        <v>-3.0000000000000061E-2</v>
      </c>
      <c r="J918" s="155">
        <f t="shared" si="31"/>
        <v>28.560000000000059</v>
      </c>
      <c r="K918" s="156">
        <v>923.43999999999994</v>
      </c>
      <c r="L918" s="75"/>
    </row>
    <row r="919" spans="1:12" x14ac:dyDescent="0.25">
      <c r="A919" s="87">
        <v>909</v>
      </c>
      <c r="B919" s="137" t="s">
        <v>28</v>
      </c>
      <c r="C919" s="138" t="s">
        <v>1825</v>
      </c>
      <c r="D919" s="137" t="s">
        <v>28</v>
      </c>
      <c r="E919" s="141" t="s">
        <v>1825</v>
      </c>
      <c r="F919" s="88" t="s">
        <v>1826</v>
      </c>
      <c r="G919" s="89" t="s">
        <v>188</v>
      </c>
      <c r="H919" s="140">
        <v>952</v>
      </c>
      <c r="I919" s="154">
        <f t="shared" si="30"/>
        <v>-3.0000000000000061E-2</v>
      </c>
      <c r="J919" s="155">
        <f t="shared" si="31"/>
        <v>28.560000000000059</v>
      </c>
      <c r="K919" s="156">
        <v>923.43999999999994</v>
      </c>
      <c r="L919" s="75"/>
    </row>
    <row r="920" spans="1:12" x14ac:dyDescent="0.25">
      <c r="A920" s="87">
        <v>910</v>
      </c>
      <c r="B920" s="137" t="s">
        <v>28</v>
      </c>
      <c r="C920" s="138" t="s">
        <v>1827</v>
      </c>
      <c r="D920" s="137" t="s">
        <v>28</v>
      </c>
      <c r="E920" s="141" t="s">
        <v>1827</v>
      </c>
      <c r="F920" s="88" t="s">
        <v>1828</v>
      </c>
      <c r="G920" s="89" t="s">
        <v>188</v>
      </c>
      <c r="H920" s="140">
        <v>952</v>
      </c>
      <c r="I920" s="154">
        <f t="shared" si="30"/>
        <v>-3.0000000000000061E-2</v>
      </c>
      <c r="J920" s="155">
        <f t="shared" si="31"/>
        <v>28.560000000000059</v>
      </c>
      <c r="K920" s="156">
        <v>923.43999999999994</v>
      </c>
      <c r="L920" s="75"/>
    </row>
    <row r="921" spans="1:12" x14ac:dyDescent="0.25">
      <c r="A921" s="87">
        <v>911</v>
      </c>
      <c r="B921" s="137" t="s">
        <v>28</v>
      </c>
      <c r="C921" s="138" t="s">
        <v>1829</v>
      </c>
      <c r="D921" s="137" t="s">
        <v>28</v>
      </c>
      <c r="E921" s="141" t="s">
        <v>1829</v>
      </c>
      <c r="F921" s="88" t="s">
        <v>1830</v>
      </c>
      <c r="G921" s="89" t="s">
        <v>188</v>
      </c>
      <c r="H921" s="140">
        <v>952</v>
      </c>
      <c r="I921" s="154">
        <f t="shared" si="30"/>
        <v>-3.0000000000000061E-2</v>
      </c>
      <c r="J921" s="155">
        <f t="shared" si="31"/>
        <v>28.560000000000059</v>
      </c>
      <c r="K921" s="156">
        <v>923.43999999999994</v>
      </c>
      <c r="L921" s="75"/>
    </row>
    <row r="922" spans="1:12" x14ac:dyDescent="0.25">
      <c r="A922" s="87">
        <v>912</v>
      </c>
      <c r="B922" s="137" t="s">
        <v>28</v>
      </c>
      <c r="C922" s="138" t="s">
        <v>1831</v>
      </c>
      <c r="D922" s="137" t="s">
        <v>28</v>
      </c>
      <c r="E922" s="141" t="s">
        <v>1831</v>
      </c>
      <c r="F922" s="88" t="s">
        <v>1832</v>
      </c>
      <c r="G922" s="89" t="s">
        <v>188</v>
      </c>
      <c r="H922" s="140">
        <v>952</v>
      </c>
      <c r="I922" s="154">
        <f t="shared" si="30"/>
        <v>-3.0000000000000061E-2</v>
      </c>
      <c r="J922" s="155">
        <f t="shared" si="31"/>
        <v>28.560000000000059</v>
      </c>
      <c r="K922" s="156">
        <v>923.43999999999994</v>
      </c>
      <c r="L922" s="75"/>
    </row>
    <row r="923" spans="1:12" x14ac:dyDescent="0.25">
      <c r="A923" s="87">
        <v>913</v>
      </c>
      <c r="B923" s="137" t="s">
        <v>28</v>
      </c>
      <c r="C923" s="138" t="s">
        <v>1833</v>
      </c>
      <c r="D923" s="137" t="s">
        <v>28</v>
      </c>
      <c r="E923" s="141" t="s">
        <v>1833</v>
      </c>
      <c r="F923" s="88" t="s">
        <v>1834</v>
      </c>
      <c r="G923" s="89" t="s">
        <v>188</v>
      </c>
      <c r="H923" s="140">
        <v>952</v>
      </c>
      <c r="I923" s="154">
        <f t="shared" si="30"/>
        <v>-3.0000000000000061E-2</v>
      </c>
      <c r="J923" s="155">
        <f t="shared" si="31"/>
        <v>28.560000000000059</v>
      </c>
      <c r="K923" s="156">
        <v>923.43999999999994</v>
      </c>
      <c r="L923" s="75"/>
    </row>
    <row r="924" spans="1:12" x14ac:dyDescent="0.25">
      <c r="A924" s="87">
        <v>914</v>
      </c>
      <c r="B924" s="137" t="s">
        <v>28</v>
      </c>
      <c r="C924" s="138" t="s">
        <v>1835</v>
      </c>
      <c r="D924" s="137" t="s">
        <v>28</v>
      </c>
      <c r="E924" s="141" t="s">
        <v>1835</v>
      </c>
      <c r="F924" s="88" t="s">
        <v>1836</v>
      </c>
      <c r="G924" s="89" t="s">
        <v>188</v>
      </c>
      <c r="H924" s="140">
        <v>952</v>
      </c>
      <c r="I924" s="154">
        <f t="shared" si="30"/>
        <v>-3.0000000000000061E-2</v>
      </c>
      <c r="J924" s="155">
        <f t="shared" si="31"/>
        <v>28.560000000000059</v>
      </c>
      <c r="K924" s="156">
        <v>923.43999999999994</v>
      </c>
      <c r="L924" s="75"/>
    </row>
    <row r="925" spans="1:12" x14ac:dyDescent="0.25">
      <c r="A925" s="87">
        <v>915</v>
      </c>
      <c r="B925" s="137" t="s">
        <v>28</v>
      </c>
      <c r="C925" s="138" t="s">
        <v>1837</v>
      </c>
      <c r="D925" s="137" t="s">
        <v>28</v>
      </c>
      <c r="E925" s="141" t="s">
        <v>1837</v>
      </c>
      <c r="F925" s="88" t="s">
        <v>1838</v>
      </c>
      <c r="G925" s="89" t="s">
        <v>188</v>
      </c>
      <c r="H925" s="140">
        <v>952</v>
      </c>
      <c r="I925" s="154">
        <f t="shared" si="30"/>
        <v>-3.0000000000000061E-2</v>
      </c>
      <c r="J925" s="155">
        <f t="shared" si="31"/>
        <v>28.560000000000059</v>
      </c>
      <c r="K925" s="156">
        <v>923.43999999999994</v>
      </c>
      <c r="L925" s="75"/>
    </row>
    <row r="926" spans="1:12" x14ac:dyDescent="0.25">
      <c r="A926" s="87">
        <v>916</v>
      </c>
      <c r="B926" s="137" t="s">
        <v>28</v>
      </c>
      <c r="C926" s="138" t="s">
        <v>1839</v>
      </c>
      <c r="D926" s="137" t="s">
        <v>28</v>
      </c>
      <c r="E926" s="141" t="s">
        <v>1839</v>
      </c>
      <c r="F926" s="88" t="s">
        <v>1840</v>
      </c>
      <c r="G926" s="89" t="s">
        <v>188</v>
      </c>
      <c r="H926" s="140">
        <v>952</v>
      </c>
      <c r="I926" s="154">
        <f t="shared" si="30"/>
        <v>-3.0000000000000061E-2</v>
      </c>
      <c r="J926" s="155">
        <f t="shared" si="31"/>
        <v>28.560000000000059</v>
      </c>
      <c r="K926" s="156">
        <v>923.43999999999994</v>
      </c>
      <c r="L926" s="75"/>
    </row>
    <row r="927" spans="1:12" x14ac:dyDescent="0.25">
      <c r="A927" s="87">
        <v>917</v>
      </c>
      <c r="B927" s="137" t="s">
        <v>28</v>
      </c>
      <c r="C927" s="138" t="s">
        <v>1841</v>
      </c>
      <c r="D927" s="137" t="s">
        <v>28</v>
      </c>
      <c r="E927" s="141" t="s">
        <v>1841</v>
      </c>
      <c r="F927" s="88" t="s">
        <v>1842</v>
      </c>
      <c r="G927" s="89" t="s">
        <v>188</v>
      </c>
      <c r="H927" s="140">
        <v>952</v>
      </c>
      <c r="I927" s="154">
        <f t="shared" si="30"/>
        <v>-3.0000000000000061E-2</v>
      </c>
      <c r="J927" s="155">
        <f t="shared" si="31"/>
        <v>28.560000000000059</v>
      </c>
      <c r="K927" s="156">
        <v>923.43999999999994</v>
      </c>
      <c r="L927" s="75"/>
    </row>
    <row r="928" spans="1:12" x14ac:dyDescent="0.25">
      <c r="A928" s="87">
        <v>918</v>
      </c>
      <c r="B928" s="137" t="s">
        <v>28</v>
      </c>
      <c r="C928" s="138" t="s">
        <v>1843</v>
      </c>
      <c r="D928" s="137" t="s">
        <v>28</v>
      </c>
      <c r="E928" s="141" t="s">
        <v>1843</v>
      </c>
      <c r="F928" s="88" t="s">
        <v>1844</v>
      </c>
      <c r="G928" s="89" t="s">
        <v>188</v>
      </c>
      <c r="H928" s="140">
        <v>952</v>
      </c>
      <c r="I928" s="154">
        <f t="shared" si="30"/>
        <v>-3.0000000000000061E-2</v>
      </c>
      <c r="J928" s="155">
        <f t="shared" si="31"/>
        <v>28.560000000000059</v>
      </c>
      <c r="K928" s="156">
        <v>923.43999999999994</v>
      </c>
      <c r="L928" s="75"/>
    </row>
    <row r="929" spans="1:12" x14ac:dyDescent="0.25">
      <c r="A929" s="87">
        <v>919</v>
      </c>
      <c r="B929" s="137" t="s">
        <v>28</v>
      </c>
      <c r="C929" s="138" t="s">
        <v>1845</v>
      </c>
      <c r="D929" s="137" t="s">
        <v>28</v>
      </c>
      <c r="E929" s="141" t="s">
        <v>1845</v>
      </c>
      <c r="F929" s="88" t="s">
        <v>1846</v>
      </c>
      <c r="G929" s="89" t="s">
        <v>188</v>
      </c>
      <c r="H929" s="140">
        <v>952</v>
      </c>
      <c r="I929" s="154">
        <f t="shared" si="30"/>
        <v>-3.0000000000000061E-2</v>
      </c>
      <c r="J929" s="155">
        <f t="shared" si="31"/>
        <v>28.560000000000059</v>
      </c>
      <c r="K929" s="156">
        <v>923.43999999999994</v>
      </c>
      <c r="L929" s="75"/>
    </row>
    <row r="930" spans="1:12" x14ac:dyDescent="0.25">
      <c r="A930" s="87">
        <v>920</v>
      </c>
      <c r="B930" s="137" t="s">
        <v>28</v>
      </c>
      <c r="C930" s="138" t="s">
        <v>1847</v>
      </c>
      <c r="D930" s="137" t="s">
        <v>28</v>
      </c>
      <c r="E930" s="141" t="s">
        <v>1847</v>
      </c>
      <c r="F930" s="88" t="s">
        <v>1848</v>
      </c>
      <c r="G930" s="89" t="s">
        <v>188</v>
      </c>
      <c r="H930" s="140">
        <v>952</v>
      </c>
      <c r="I930" s="154">
        <f t="shared" si="30"/>
        <v>-3.0000000000000061E-2</v>
      </c>
      <c r="J930" s="155">
        <f t="shared" si="31"/>
        <v>28.560000000000059</v>
      </c>
      <c r="K930" s="156">
        <v>923.43999999999994</v>
      </c>
      <c r="L930" s="75"/>
    </row>
    <row r="931" spans="1:12" x14ac:dyDescent="0.25">
      <c r="A931" s="87">
        <v>921</v>
      </c>
      <c r="B931" s="137" t="s">
        <v>28</v>
      </c>
      <c r="C931" s="138" t="s">
        <v>1849</v>
      </c>
      <c r="D931" s="137" t="s">
        <v>28</v>
      </c>
      <c r="E931" s="141" t="s">
        <v>1849</v>
      </c>
      <c r="F931" s="88" t="s">
        <v>1850</v>
      </c>
      <c r="G931" s="89" t="s">
        <v>188</v>
      </c>
      <c r="H931" s="140">
        <v>952</v>
      </c>
      <c r="I931" s="154">
        <f t="shared" si="30"/>
        <v>-3.0000000000000061E-2</v>
      </c>
      <c r="J931" s="155">
        <f t="shared" si="31"/>
        <v>28.560000000000059</v>
      </c>
      <c r="K931" s="156">
        <v>923.43999999999994</v>
      </c>
      <c r="L931" s="75"/>
    </row>
    <row r="932" spans="1:12" x14ac:dyDescent="0.25">
      <c r="A932" s="87">
        <v>922</v>
      </c>
      <c r="B932" s="137" t="s">
        <v>28</v>
      </c>
      <c r="C932" s="138" t="s">
        <v>1851</v>
      </c>
      <c r="D932" s="137" t="s">
        <v>28</v>
      </c>
      <c r="E932" s="141" t="s">
        <v>1851</v>
      </c>
      <c r="F932" s="88" t="s">
        <v>1852</v>
      </c>
      <c r="G932" s="89" t="s">
        <v>188</v>
      </c>
      <c r="H932" s="140">
        <v>952</v>
      </c>
      <c r="I932" s="154">
        <f t="shared" si="30"/>
        <v>-3.0000000000000061E-2</v>
      </c>
      <c r="J932" s="155">
        <f t="shared" si="31"/>
        <v>28.560000000000059</v>
      </c>
      <c r="K932" s="156">
        <v>923.43999999999994</v>
      </c>
      <c r="L932" s="75"/>
    </row>
    <row r="933" spans="1:12" x14ac:dyDescent="0.25">
      <c r="A933" s="87">
        <v>923</v>
      </c>
      <c r="B933" s="137" t="s">
        <v>28</v>
      </c>
      <c r="C933" s="138" t="s">
        <v>1853</v>
      </c>
      <c r="D933" s="137" t="s">
        <v>28</v>
      </c>
      <c r="E933" s="141" t="s">
        <v>1853</v>
      </c>
      <c r="F933" s="88" t="s">
        <v>1854</v>
      </c>
      <c r="G933" s="89" t="s">
        <v>188</v>
      </c>
      <c r="H933" s="140">
        <v>952</v>
      </c>
      <c r="I933" s="154">
        <f t="shared" si="30"/>
        <v>-3.0000000000000061E-2</v>
      </c>
      <c r="J933" s="155">
        <f t="shared" si="31"/>
        <v>28.560000000000059</v>
      </c>
      <c r="K933" s="156">
        <v>923.43999999999994</v>
      </c>
      <c r="L933" s="75"/>
    </row>
    <row r="934" spans="1:12" x14ac:dyDescent="0.25">
      <c r="A934" s="87">
        <v>924</v>
      </c>
      <c r="B934" s="137" t="s">
        <v>28</v>
      </c>
      <c r="C934" s="138" t="s">
        <v>1855</v>
      </c>
      <c r="D934" s="137" t="s">
        <v>28</v>
      </c>
      <c r="E934" s="141" t="s">
        <v>1855</v>
      </c>
      <c r="F934" s="88" t="s">
        <v>1856</v>
      </c>
      <c r="G934" s="89" t="s">
        <v>188</v>
      </c>
      <c r="H934" s="140">
        <v>952</v>
      </c>
      <c r="I934" s="154">
        <f t="shared" si="30"/>
        <v>-3.0000000000000061E-2</v>
      </c>
      <c r="J934" s="155">
        <f t="shared" si="31"/>
        <v>28.560000000000059</v>
      </c>
      <c r="K934" s="156">
        <v>923.43999999999994</v>
      </c>
      <c r="L934" s="75"/>
    </row>
    <row r="935" spans="1:12" x14ac:dyDescent="0.25">
      <c r="A935" s="87">
        <v>925</v>
      </c>
      <c r="B935" s="137" t="s">
        <v>28</v>
      </c>
      <c r="C935" s="138" t="s">
        <v>1857</v>
      </c>
      <c r="D935" s="137" t="s">
        <v>28</v>
      </c>
      <c r="E935" s="141" t="s">
        <v>1857</v>
      </c>
      <c r="F935" s="88" t="s">
        <v>1858</v>
      </c>
      <c r="G935" s="89" t="s">
        <v>188</v>
      </c>
      <c r="H935" s="140">
        <v>952</v>
      </c>
      <c r="I935" s="154">
        <f t="shared" si="30"/>
        <v>-3.0000000000000061E-2</v>
      </c>
      <c r="J935" s="155">
        <f t="shared" si="31"/>
        <v>28.560000000000059</v>
      </c>
      <c r="K935" s="156">
        <v>923.43999999999994</v>
      </c>
      <c r="L935" s="75"/>
    </row>
    <row r="936" spans="1:12" x14ac:dyDescent="0.25">
      <c r="A936" s="87">
        <v>926</v>
      </c>
      <c r="B936" s="137" t="s">
        <v>28</v>
      </c>
      <c r="C936" s="138" t="s">
        <v>1859</v>
      </c>
      <c r="D936" s="137" t="s">
        <v>28</v>
      </c>
      <c r="E936" s="141" t="s">
        <v>1859</v>
      </c>
      <c r="F936" s="88" t="s">
        <v>1860</v>
      </c>
      <c r="G936" s="89" t="s">
        <v>188</v>
      </c>
      <c r="H936" s="140">
        <v>534</v>
      </c>
      <c r="I936" s="154">
        <f t="shared" si="30"/>
        <v>-2.9999999999999968E-2</v>
      </c>
      <c r="J936" s="155">
        <f t="shared" si="31"/>
        <v>16.019999999999982</v>
      </c>
      <c r="K936" s="156">
        <v>517.98</v>
      </c>
      <c r="L936" s="75"/>
    </row>
    <row r="937" spans="1:12" x14ac:dyDescent="0.25">
      <c r="A937" s="87">
        <v>927</v>
      </c>
      <c r="B937" s="137" t="s">
        <v>28</v>
      </c>
      <c r="C937" s="138" t="s">
        <v>1861</v>
      </c>
      <c r="D937" s="137" t="s">
        <v>28</v>
      </c>
      <c r="E937" s="141" t="s">
        <v>1861</v>
      </c>
      <c r="F937" s="88" t="s">
        <v>1860</v>
      </c>
      <c r="G937" s="89" t="s">
        <v>188</v>
      </c>
      <c r="H937" s="140">
        <v>251</v>
      </c>
      <c r="I937" s="154">
        <f t="shared" si="30"/>
        <v>-3.0000000000000006E-2</v>
      </c>
      <c r="J937" s="155">
        <f t="shared" si="31"/>
        <v>7.5300000000000011</v>
      </c>
      <c r="K937" s="156">
        <v>243.47</v>
      </c>
      <c r="L937" s="75"/>
    </row>
    <row r="938" spans="1:12" x14ac:dyDescent="0.25">
      <c r="A938" s="87">
        <v>928</v>
      </c>
      <c r="B938" s="137" t="s">
        <v>28</v>
      </c>
      <c r="C938" s="138" t="s">
        <v>1862</v>
      </c>
      <c r="D938" s="137" t="s">
        <v>28</v>
      </c>
      <c r="E938" s="141" t="s">
        <v>1862</v>
      </c>
      <c r="F938" s="88" t="s">
        <v>1863</v>
      </c>
      <c r="G938" s="89" t="s">
        <v>188</v>
      </c>
      <c r="H938" s="140">
        <v>534</v>
      </c>
      <c r="I938" s="154">
        <f t="shared" si="30"/>
        <v>-2.9999999999999968E-2</v>
      </c>
      <c r="J938" s="155">
        <f t="shared" si="31"/>
        <v>16.019999999999982</v>
      </c>
      <c r="K938" s="156">
        <v>517.98</v>
      </c>
      <c r="L938" s="75"/>
    </row>
    <row r="939" spans="1:12" x14ac:dyDescent="0.25">
      <c r="A939" s="87">
        <v>929</v>
      </c>
      <c r="B939" s="137" t="s">
        <v>28</v>
      </c>
      <c r="C939" s="138" t="s">
        <v>1864</v>
      </c>
      <c r="D939" s="137" t="s">
        <v>28</v>
      </c>
      <c r="E939" s="141" t="s">
        <v>1864</v>
      </c>
      <c r="F939" s="88" t="s">
        <v>1863</v>
      </c>
      <c r="G939" s="89" t="s">
        <v>188</v>
      </c>
      <c r="H939" s="140">
        <v>250</v>
      </c>
      <c r="I939" s="154">
        <f t="shared" si="30"/>
        <v>-0.03</v>
      </c>
      <c r="J939" s="155">
        <f t="shared" si="31"/>
        <v>7.5</v>
      </c>
      <c r="K939" s="156">
        <v>242.5</v>
      </c>
      <c r="L939" s="75"/>
    </row>
    <row r="940" spans="1:12" x14ac:dyDescent="0.25">
      <c r="A940" s="87">
        <v>930</v>
      </c>
      <c r="B940" s="137" t="s">
        <v>28</v>
      </c>
      <c r="C940" s="138" t="s">
        <v>1865</v>
      </c>
      <c r="D940" s="137" t="s">
        <v>28</v>
      </c>
      <c r="E940" s="141" t="s">
        <v>1865</v>
      </c>
      <c r="F940" s="88" t="s">
        <v>1866</v>
      </c>
      <c r="G940" s="89" t="s">
        <v>188</v>
      </c>
      <c r="H940" s="140">
        <v>536</v>
      </c>
      <c r="I940" s="154">
        <f t="shared" si="30"/>
        <v>-3.0000000000000075E-2</v>
      </c>
      <c r="J940" s="155">
        <f t="shared" si="31"/>
        <v>16.080000000000041</v>
      </c>
      <c r="K940" s="156">
        <v>519.91999999999996</v>
      </c>
      <c r="L940" s="75"/>
    </row>
    <row r="941" spans="1:12" x14ac:dyDescent="0.25">
      <c r="A941" s="87">
        <v>931</v>
      </c>
      <c r="B941" s="137" t="s">
        <v>28</v>
      </c>
      <c r="C941" s="138" t="s">
        <v>1867</v>
      </c>
      <c r="D941" s="137" t="s">
        <v>28</v>
      </c>
      <c r="E941" s="141" t="s">
        <v>1867</v>
      </c>
      <c r="F941" s="88" t="s">
        <v>1866</v>
      </c>
      <c r="G941" s="89" t="s">
        <v>188</v>
      </c>
      <c r="H941" s="140">
        <v>254</v>
      </c>
      <c r="I941" s="154">
        <f t="shared" si="30"/>
        <v>-3.0000000000000016E-2</v>
      </c>
      <c r="J941" s="155">
        <f t="shared" si="31"/>
        <v>7.6200000000000045</v>
      </c>
      <c r="K941" s="156">
        <v>246.38</v>
      </c>
      <c r="L941" s="75"/>
    </row>
    <row r="942" spans="1:12" x14ac:dyDescent="0.25">
      <c r="A942" s="87">
        <v>932</v>
      </c>
      <c r="B942" s="137" t="s">
        <v>28</v>
      </c>
      <c r="C942" s="138" t="s">
        <v>1868</v>
      </c>
      <c r="D942" s="137" t="s">
        <v>28</v>
      </c>
      <c r="E942" s="141" t="s">
        <v>1868</v>
      </c>
      <c r="F942" s="88" t="s">
        <v>1869</v>
      </c>
      <c r="G942" s="89" t="s">
        <v>188</v>
      </c>
      <c r="H942" s="140">
        <v>524</v>
      </c>
      <c r="I942" s="154">
        <f t="shared" si="30"/>
        <v>-3.0000000000000051E-2</v>
      </c>
      <c r="J942" s="155">
        <f t="shared" si="31"/>
        <v>15.720000000000027</v>
      </c>
      <c r="K942" s="156">
        <v>508.28</v>
      </c>
      <c r="L942" s="75"/>
    </row>
    <row r="943" spans="1:12" x14ac:dyDescent="0.25">
      <c r="A943" s="87">
        <v>933</v>
      </c>
      <c r="B943" s="137" t="s">
        <v>28</v>
      </c>
      <c r="C943" s="138" t="s">
        <v>1870</v>
      </c>
      <c r="D943" s="137" t="s">
        <v>28</v>
      </c>
      <c r="E943" s="141" t="s">
        <v>1870</v>
      </c>
      <c r="F943" s="88" t="s">
        <v>1869</v>
      </c>
      <c r="G943" s="89" t="s">
        <v>188</v>
      </c>
      <c r="H943" s="140">
        <v>248</v>
      </c>
      <c r="I943" s="154">
        <f t="shared" si="30"/>
        <v>-2.9999999999999992E-2</v>
      </c>
      <c r="J943" s="155">
        <f t="shared" si="31"/>
        <v>7.4399999999999977</v>
      </c>
      <c r="K943" s="156">
        <v>240.56</v>
      </c>
      <c r="L943" s="75"/>
    </row>
    <row r="944" spans="1:12" x14ac:dyDescent="0.25">
      <c r="A944" s="87">
        <v>934</v>
      </c>
      <c r="B944" s="137" t="s">
        <v>28</v>
      </c>
      <c r="C944" s="138" t="s">
        <v>1871</v>
      </c>
      <c r="D944" s="137" t="s">
        <v>28</v>
      </c>
      <c r="E944" s="141" t="s">
        <v>1871</v>
      </c>
      <c r="F944" s="88" t="s">
        <v>1872</v>
      </c>
      <c r="G944" s="89" t="s">
        <v>188</v>
      </c>
      <c r="H944" s="140">
        <v>538</v>
      </c>
      <c r="I944" s="154">
        <f t="shared" si="30"/>
        <v>-2.9999999999999975E-2</v>
      </c>
      <c r="J944" s="155">
        <f t="shared" si="31"/>
        <v>16.139999999999986</v>
      </c>
      <c r="K944" s="156">
        <v>521.86</v>
      </c>
      <c r="L944" s="75"/>
    </row>
    <row r="945" spans="1:12" x14ac:dyDescent="0.25">
      <c r="A945" s="87">
        <v>935</v>
      </c>
      <c r="B945" s="137" t="s">
        <v>28</v>
      </c>
      <c r="C945" s="138" t="s">
        <v>1873</v>
      </c>
      <c r="D945" s="137" t="s">
        <v>28</v>
      </c>
      <c r="E945" s="141" t="s">
        <v>1873</v>
      </c>
      <c r="F945" s="88" t="s">
        <v>1872</v>
      </c>
      <c r="G945" s="89" t="s">
        <v>188</v>
      </c>
      <c r="H945" s="140">
        <v>251</v>
      </c>
      <c r="I945" s="154">
        <f t="shared" si="30"/>
        <v>-3.0000000000000006E-2</v>
      </c>
      <c r="J945" s="155">
        <f t="shared" si="31"/>
        <v>7.5300000000000011</v>
      </c>
      <c r="K945" s="156">
        <v>243.47</v>
      </c>
      <c r="L945" s="75"/>
    </row>
    <row r="946" spans="1:12" x14ac:dyDescent="0.25">
      <c r="A946" s="87">
        <v>936</v>
      </c>
      <c r="B946" s="137" t="s">
        <v>28</v>
      </c>
      <c r="C946" s="138" t="s">
        <v>1874</v>
      </c>
      <c r="D946" s="137" t="s">
        <v>28</v>
      </c>
      <c r="E946" s="141" t="s">
        <v>1874</v>
      </c>
      <c r="F946" s="88" t="s">
        <v>1875</v>
      </c>
      <c r="G946" s="89" t="s">
        <v>188</v>
      </c>
      <c r="H946" s="140">
        <v>538</v>
      </c>
      <c r="I946" s="154">
        <f t="shared" si="30"/>
        <v>-2.9999999999999975E-2</v>
      </c>
      <c r="J946" s="155">
        <f t="shared" si="31"/>
        <v>16.139999999999986</v>
      </c>
      <c r="K946" s="156">
        <v>521.86</v>
      </c>
      <c r="L946" s="75"/>
    </row>
    <row r="947" spans="1:12" x14ac:dyDescent="0.25">
      <c r="A947" s="87">
        <v>937</v>
      </c>
      <c r="B947" s="137" t="s">
        <v>28</v>
      </c>
      <c r="C947" s="138" t="s">
        <v>1876</v>
      </c>
      <c r="D947" s="137" t="s">
        <v>28</v>
      </c>
      <c r="E947" s="141" t="s">
        <v>1876</v>
      </c>
      <c r="F947" s="88" t="s">
        <v>1875</v>
      </c>
      <c r="G947" s="89" t="s">
        <v>188</v>
      </c>
      <c r="H947" s="140">
        <v>248</v>
      </c>
      <c r="I947" s="154">
        <f t="shared" si="30"/>
        <v>-2.9999999999999992E-2</v>
      </c>
      <c r="J947" s="155">
        <f t="shared" si="31"/>
        <v>7.4399999999999977</v>
      </c>
      <c r="K947" s="156">
        <v>240.56</v>
      </c>
      <c r="L947" s="75"/>
    </row>
    <row r="948" spans="1:12" x14ac:dyDescent="0.25">
      <c r="A948" s="87">
        <v>938</v>
      </c>
      <c r="B948" s="137" t="s">
        <v>28</v>
      </c>
      <c r="C948" s="138" t="s">
        <v>1877</v>
      </c>
      <c r="D948" s="137" t="s">
        <v>28</v>
      </c>
      <c r="E948" s="141" t="s">
        <v>1877</v>
      </c>
      <c r="F948" s="88" t="s">
        <v>1878</v>
      </c>
      <c r="G948" s="89" t="s">
        <v>188</v>
      </c>
      <c r="H948" s="140">
        <v>524</v>
      </c>
      <c r="I948" s="154">
        <f t="shared" si="30"/>
        <v>-3.0000000000000051E-2</v>
      </c>
      <c r="J948" s="155">
        <f t="shared" si="31"/>
        <v>15.720000000000027</v>
      </c>
      <c r="K948" s="156">
        <v>508.28</v>
      </c>
      <c r="L948" s="75"/>
    </row>
    <row r="949" spans="1:12" x14ac:dyDescent="0.25">
      <c r="A949" s="87">
        <v>939</v>
      </c>
      <c r="B949" s="137" t="s">
        <v>28</v>
      </c>
      <c r="C949" s="138" t="s">
        <v>1879</v>
      </c>
      <c r="D949" s="137" t="s">
        <v>28</v>
      </c>
      <c r="E949" s="141" t="s">
        <v>1879</v>
      </c>
      <c r="F949" s="88" t="s">
        <v>1878</v>
      </c>
      <c r="G949" s="89" t="s">
        <v>188</v>
      </c>
      <c r="H949" s="140">
        <v>253</v>
      </c>
      <c r="I949" s="154">
        <f t="shared" si="30"/>
        <v>-3.0000000000000013E-2</v>
      </c>
      <c r="J949" s="155">
        <f t="shared" si="31"/>
        <v>7.5900000000000034</v>
      </c>
      <c r="K949" s="156">
        <v>245.41</v>
      </c>
      <c r="L949" s="75"/>
    </row>
    <row r="950" spans="1:12" x14ac:dyDescent="0.25">
      <c r="A950" s="87">
        <v>940</v>
      </c>
      <c r="B950" s="137" t="s">
        <v>28</v>
      </c>
      <c r="C950" s="138" t="s">
        <v>1880</v>
      </c>
      <c r="D950" s="137" t="s">
        <v>28</v>
      </c>
      <c r="E950" s="141" t="s">
        <v>1880</v>
      </c>
      <c r="F950" s="88" t="s">
        <v>1881</v>
      </c>
      <c r="G950" s="89" t="s">
        <v>188</v>
      </c>
      <c r="H950" s="140">
        <v>526</v>
      </c>
      <c r="I950" s="154">
        <f t="shared" si="30"/>
        <v>-3.0000000000000058E-2</v>
      </c>
      <c r="J950" s="155">
        <f t="shared" si="31"/>
        <v>15.78000000000003</v>
      </c>
      <c r="K950" s="156">
        <v>510.21999999999997</v>
      </c>
      <c r="L950" s="75"/>
    </row>
    <row r="951" spans="1:12" x14ac:dyDescent="0.25">
      <c r="A951" s="87">
        <v>941</v>
      </c>
      <c r="B951" s="137" t="s">
        <v>28</v>
      </c>
      <c r="C951" s="138" t="s">
        <v>1882</v>
      </c>
      <c r="D951" s="137" t="s">
        <v>28</v>
      </c>
      <c r="E951" s="141" t="s">
        <v>1882</v>
      </c>
      <c r="F951" s="88" t="s">
        <v>1881</v>
      </c>
      <c r="G951" s="89" t="s">
        <v>188</v>
      </c>
      <c r="H951" s="140">
        <v>251</v>
      </c>
      <c r="I951" s="154">
        <f t="shared" si="30"/>
        <v>-3.0000000000000006E-2</v>
      </c>
      <c r="J951" s="155">
        <f t="shared" si="31"/>
        <v>7.5300000000000011</v>
      </c>
      <c r="K951" s="156">
        <v>243.47</v>
      </c>
      <c r="L951" s="75"/>
    </row>
    <row r="952" spans="1:12" x14ac:dyDescent="0.25">
      <c r="A952" s="87">
        <v>942</v>
      </c>
      <c r="B952" s="137" t="s">
        <v>28</v>
      </c>
      <c r="C952" s="138" t="s">
        <v>1883</v>
      </c>
      <c r="D952" s="137" t="s">
        <v>28</v>
      </c>
      <c r="E952" s="141" t="s">
        <v>1883</v>
      </c>
      <c r="F952" s="88" t="s">
        <v>1884</v>
      </c>
      <c r="G952" s="89" t="s">
        <v>188</v>
      </c>
      <c r="H952" s="140">
        <v>532</v>
      </c>
      <c r="I952" s="154">
        <f t="shared" si="30"/>
        <v>-3.0000000000000068E-2</v>
      </c>
      <c r="J952" s="155">
        <f t="shared" si="31"/>
        <v>15.960000000000036</v>
      </c>
      <c r="K952" s="156">
        <v>516.04</v>
      </c>
      <c r="L952" s="75"/>
    </row>
    <row r="953" spans="1:12" x14ac:dyDescent="0.25">
      <c r="A953" s="87">
        <v>943</v>
      </c>
      <c r="B953" s="137" t="s">
        <v>28</v>
      </c>
      <c r="C953" s="138" t="s">
        <v>1885</v>
      </c>
      <c r="D953" s="137" t="s">
        <v>28</v>
      </c>
      <c r="E953" s="141" t="s">
        <v>1885</v>
      </c>
      <c r="F953" s="88" t="s">
        <v>1886</v>
      </c>
      <c r="G953" s="89" t="s">
        <v>188</v>
      </c>
      <c r="H953" s="140">
        <v>248</v>
      </c>
      <c r="I953" s="154">
        <f t="shared" si="30"/>
        <v>-2.9999999999999992E-2</v>
      </c>
      <c r="J953" s="155">
        <f t="shared" si="31"/>
        <v>7.4399999999999977</v>
      </c>
      <c r="K953" s="156">
        <v>240.56</v>
      </c>
      <c r="L953" s="75"/>
    </row>
    <row r="954" spans="1:12" x14ac:dyDescent="0.25">
      <c r="A954" s="87">
        <v>944</v>
      </c>
      <c r="B954" s="137" t="s">
        <v>28</v>
      </c>
      <c r="C954" s="138" t="s">
        <v>1887</v>
      </c>
      <c r="D954" s="137" t="s">
        <v>28</v>
      </c>
      <c r="E954" s="141" t="s">
        <v>1887</v>
      </c>
      <c r="F954" s="88" t="s">
        <v>1888</v>
      </c>
      <c r="G954" s="89" t="s">
        <v>188</v>
      </c>
      <c r="H954" s="140">
        <v>534</v>
      </c>
      <c r="I954" s="154">
        <f t="shared" si="30"/>
        <v>-2.9999999999999968E-2</v>
      </c>
      <c r="J954" s="155">
        <f t="shared" si="31"/>
        <v>16.019999999999982</v>
      </c>
      <c r="K954" s="156">
        <v>517.98</v>
      </c>
      <c r="L954" s="75"/>
    </row>
    <row r="955" spans="1:12" x14ac:dyDescent="0.25">
      <c r="A955" s="87">
        <v>945</v>
      </c>
      <c r="B955" s="137" t="s">
        <v>28</v>
      </c>
      <c r="C955" s="138" t="s">
        <v>1889</v>
      </c>
      <c r="D955" s="137" t="s">
        <v>28</v>
      </c>
      <c r="E955" s="141" t="s">
        <v>1889</v>
      </c>
      <c r="F955" s="88" t="s">
        <v>1888</v>
      </c>
      <c r="G955" s="89" t="s">
        <v>188</v>
      </c>
      <c r="H955" s="140">
        <v>254</v>
      </c>
      <c r="I955" s="154">
        <f t="shared" si="30"/>
        <v>-3.0000000000000016E-2</v>
      </c>
      <c r="J955" s="155">
        <f t="shared" si="31"/>
        <v>7.6200000000000045</v>
      </c>
      <c r="K955" s="156">
        <v>246.38</v>
      </c>
      <c r="L955" s="75"/>
    </row>
    <row r="956" spans="1:12" x14ac:dyDescent="0.25">
      <c r="A956" s="87">
        <v>946</v>
      </c>
      <c r="B956" s="137" t="s">
        <v>28</v>
      </c>
      <c r="C956" s="138" t="s">
        <v>1890</v>
      </c>
      <c r="D956" s="137" t="s">
        <v>28</v>
      </c>
      <c r="E956" s="141" t="s">
        <v>1890</v>
      </c>
      <c r="F956" s="88" t="s">
        <v>1891</v>
      </c>
      <c r="G956" s="89" t="s">
        <v>188</v>
      </c>
      <c r="H956" s="140">
        <v>532</v>
      </c>
      <c r="I956" s="154">
        <f t="shared" si="30"/>
        <v>-3.0000000000000068E-2</v>
      </c>
      <c r="J956" s="155">
        <f t="shared" si="31"/>
        <v>15.960000000000036</v>
      </c>
      <c r="K956" s="156">
        <v>516.04</v>
      </c>
      <c r="L956" s="75"/>
    </row>
    <row r="957" spans="1:12" x14ac:dyDescent="0.25">
      <c r="A957" s="87">
        <v>947</v>
      </c>
      <c r="B957" s="137" t="s">
        <v>28</v>
      </c>
      <c r="C957" s="138" t="s">
        <v>1892</v>
      </c>
      <c r="D957" s="137" t="s">
        <v>28</v>
      </c>
      <c r="E957" s="141" t="s">
        <v>1892</v>
      </c>
      <c r="F957" s="88" t="s">
        <v>1891</v>
      </c>
      <c r="G957" s="89" t="s">
        <v>188</v>
      </c>
      <c r="H957" s="140">
        <v>256</v>
      </c>
      <c r="I957" s="154">
        <f t="shared" si="30"/>
        <v>-3.0000000000000027E-2</v>
      </c>
      <c r="J957" s="155">
        <f t="shared" si="31"/>
        <v>7.6800000000000068</v>
      </c>
      <c r="K957" s="156">
        <v>248.32</v>
      </c>
      <c r="L957" s="75"/>
    </row>
    <row r="958" spans="1:12" x14ac:dyDescent="0.25">
      <c r="A958" s="87">
        <v>948</v>
      </c>
      <c r="B958" s="137" t="s">
        <v>28</v>
      </c>
      <c r="C958" s="138" t="s">
        <v>1893</v>
      </c>
      <c r="D958" s="137" t="s">
        <v>28</v>
      </c>
      <c r="E958" s="141" t="s">
        <v>1893</v>
      </c>
      <c r="F958" s="88" t="s">
        <v>1894</v>
      </c>
      <c r="G958" s="89" t="s">
        <v>188</v>
      </c>
      <c r="H958" s="140">
        <v>822</v>
      </c>
      <c r="I958" s="154">
        <f t="shared" si="30"/>
        <v>-2.9999999999999961E-2</v>
      </c>
      <c r="J958" s="155">
        <f t="shared" si="31"/>
        <v>24.659999999999968</v>
      </c>
      <c r="K958" s="156">
        <v>797.34</v>
      </c>
      <c r="L958" s="75"/>
    </row>
    <row r="959" spans="1:12" x14ac:dyDescent="0.25">
      <c r="A959" s="87">
        <v>949</v>
      </c>
      <c r="B959" s="137" t="s">
        <v>28</v>
      </c>
      <c r="C959" s="138" t="s">
        <v>1895</v>
      </c>
      <c r="D959" s="137" t="s">
        <v>28</v>
      </c>
      <c r="E959" s="141" t="s">
        <v>1895</v>
      </c>
      <c r="F959" s="88" t="s">
        <v>1894</v>
      </c>
      <c r="G959" s="89" t="s">
        <v>188</v>
      </c>
      <c r="H959" s="140">
        <v>262</v>
      </c>
      <c r="I959" s="154">
        <f t="shared" si="30"/>
        <v>-3.0000000000000051E-2</v>
      </c>
      <c r="J959" s="155">
        <f t="shared" si="31"/>
        <v>7.8600000000000136</v>
      </c>
      <c r="K959" s="156">
        <v>254.14</v>
      </c>
      <c r="L959" s="75"/>
    </row>
    <row r="960" spans="1:12" x14ac:dyDescent="0.25">
      <c r="A960" s="87">
        <v>950</v>
      </c>
      <c r="B960" s="137" t="s">
        <v>28</v>
      </c>
      <c r="C960" s="138" t="s">
        <v>1896</v>
      </c>
      <c r="D960" s="137" t="s">
        <v>28</v>
      </c>
      <c r="E960" s="141" t="s">
        <v>1896</v>
      </c>
      <c r="F960" s="88" t="s">
        <v>1897</v>
      </c>
      <c r="G960" s="89" t="s">
        <v>188</v>
      </c>
      <c r="H960" s="140">
        <v>952</v>
      </c>
      <c r="I960" s="154">
        <f t="shared" si="30"/>
        <v>-3.0000000000000061E-2</v>
      </c>
      <c r="J960" s="155">
        <f t="shared" si="31"/>
        <v>28.560000000000059</v>
      </c>
      <c r="K960" s="156">
        <v>923.43999999999994</v>
      </c>
      <c r="L960" s="75"/>
    </row>
    <row r="961" spans="1:12" x14ac:dyDescent="0.25">
      <c r="A961" s="87">
        <v>951</v>
      </c>
      <c r="B961" s="137" t="s">
        <v>28</v>
      </c>
      <c r="C961" s="138" t="s">
        <v>1898</v>
      </c>
      <c r="D961" s="137" t="s">
        <v>28</v>
      </c>
      <c r="E961" s="141" t="s">
        <v>1898</v>
      </c>
      <c r="F961" s="88" t="s">
        <v>1899</v>
      </c>
      <c r="G961" s="89" t="s">
        <v>188</v>
      </c>
      <c r="H961" s="140">
        <v>952</v>
      </c>
      <c r="I961" s="154">
        <f t="shared" si="30"/>
        <v>-3.0000000000000061E-2</v>
      </c>
      <c r="J961" s="155">
        <f t="shared" si="31"/>
        <v>28.560000000000059</v>
      </c>
      <c r="K961" s="156">
        <v>923.43999999999994</v>
      </c>
      <c r="L961" s="75"/>
    </row>
    <row r="962" spans="1:12" x14ac:dyDescent="0.25">
      <c r="A962" s="87">
        <v>952</v>
      </c>
      <c r="B962" s="137" t="s">
        <v>28</v>
      </c>
      <c r="C962" s="138" t="s">
        <v>1900</v>
      </c>
      <c r="D962" s="137" t="s">
        <v>28</v>
      </c>
      <c r="E962" s="141" t="s">
        <v>1900</v>
      </c>
      <c r="F962" s="88" t="s">
        <v>1901</v>
      </c>
      <c r="G962" s="89" t="s">
        <v>188</v>
      </c>
      <c r="H962" s="140">
        <v>952</v>
      </c>
      <c r="I962" s="154">
        <f t="shared" si="30"/>
        <v>-3.0000000000000061E-2</v>
      </c>
      <c r="J962" s="155">
        <f t="shared" si="31"/>
        <v>28.560000000000059</v>
      </c>
      <c r="K962" s="156">
        <v>923.43999999999994</v>
      </c>
      <c r="L962" s="75"/>
    </row>
    <row r="963" spans="1:12" x14ac:dyDescent="0.25">
      <c r="A963" s="87">
        <v>953</v>
      </c>
      <c r="B963" s="137" t="s">
        <v>28</v>
      </c>
      <c r="C963" s="138" t="s">
        <v>1902</v>
      </c>
      <c r="D963" s="137" t="s">
        <v>28</v>
      </c>
      <c r="E963" s="141" t="s">
        <v>1902</v>
      </c>
      <c r="F963" s="88" t="s">
        <v>1903</v>
      </c>
      <c r="G963" s="89" t="s">
        <v>188</v>
      </c>
      <c r="H963" s="140">
        <v>952</v>
      </c>
      <c r="I963" s="154">
        <f t="shared" si="30"/>
        <v>-3.0000000000000061E-2</v>
      </c>
      <c r="J963" s="155">
        <f t="shared" si="31"/>
        <v>28.560000000000059</v>
      </c>
      <c r="K963" s="156">
        <v>923.43999999999994</v>
      </c>
      <c r="L963" s="75"/>
    </row>
    <row r="964" spans="1:12" x14ac:dyDescent="0.25">
      <c r="A964" s="87">
        <v>954</v>
      </c>
      <c r="B964" s="137" t="s">
        <v>28</v>
      </c>
      <c r="C964" s="138" t="s">
        <v>1904</v>
      </c>
      <c r="D964" s="137" t="s">
        <v>28</v>
      </c>
      <c r="E964" s="141" t="s">
        <v>1904</v>
      </c>
      <c r="F964" s="88" t="s">
        <v>1905</v>
      </c>
      <c r="G964" s="89" t="s">
        <v>188</v>
      </c>
      <c r="H964" s="140">
        <v>952</v>
      </c>
      <c r="I964" s="154">
        <f t="shared" si="30"/>
        <v>-3.0000000000000061E-2</v>
      </c>
      <c r="J964" s="155">
        <f t="shared" si="31"/>
        <v>28.560000000000059</v>
      </c>
      <c r="K964" s="156">
        <v>923.43999999999994</v>
      </c>
      <c r="L964" s="75"/>
    </row>
    <row r="965" spans="1:12" x14ac:dyDescent="0.25">
      <c r="A965" s="87">
        <v>955</v>
      </c>
      <c r="B965" s="137" t="s">
        <v>28</v>
      </c>
      <c r="C965" s="138" t="s">
        <v>1906</v>
      </c>
      <c r="D965" s="137" t="s">
        <v>28</v>
      </c>
      <c r="E965" s="141" t="s">
        <v>1906</v>
      </c>
      <c r="F965" s="88" t="s">
        <v>1901</v>
      </c>
      <c r="G965" s="89" t="s">
        <v>188</v>
      </c>
      <c r="H965" s="140">
        <v>952</v>
      </c>
      <c r="I965" s="154">
        <f t="shared" si="30"/>
        <v>-3.0000000000000061E-2</v>
      </c>
      <c r="J965" s="155">
        <f t="shared" si="31"/>
        <v>28.560000000000059</v>
      </c>
      <c r="K965" s="156">
        <v>923.43999999999994</v>
      </c>
      <c r="L965" s="75"/>
    </row>
    <row r="966" spans="1:12" x14ac:dyDescent="0.25">
      <c r="A966" s="87">
        <v>956</v>
      </c>
      <c r="B966" s="137" t="s">
        <v>28</v>
      </c>
      <c r="C966" s="138" t="s">
        <v>1907</v>
      </c>
      <c r="D966" s="137" t="s">
        <v>28</v>
      </c>
      <c r="E966" s="141" t="s">
        <v>1907</v>
      </c>
      <c r="F966" s="88" t="s">
        <v>1899</v>
      </c>
      <c r="G966" s="89" t="s">
        <v>188</v>
      </c>
      <c r="H966" s="140">
        <v>952</v>
      </c>
      <c r="I966" s="154">
        <f t="shared" si="30"/>
        <v>-3.0000000000000061E-2</v>
      </c>
      <c r="J966" s="155">
        <f t="shared" si="31"/>
        <v>28.560000000000059</v>
      </c>
      <c r="K966" s="156">
        <v>923.43999999999994</v>
      </c>
      <c r="L966" s="75"/>
    </row>
    <row r="967" spans="1:12" x14ac:dyDescent="0.25">
      <c r="A967" s="87">
        <v>957</v>
      </c>
      <c r="B967" s="137" t="s">
        <v>28</v>
      </c>
      <c r="C967" s="138" t="s">
        <v>1908</v>
      </c>
      <c r="D967" s="137" t="s">
        <v>28</v>
      </c>
      <c r="E967" s="141" t="s">
        <v>1908</v>
      </c>
      <c r="F967" s="88" t="s">
        <v>1903</v>
      </c>
      <c r="G967" s="89" t="s">
        <v>188</v>
      </c>
      <c r="H967" s="140">
        <v>952</v>
      </c>
      <c r="I967" s="154">
        <f t="shared" si="30"/>
        <v>-3.0000000000000061E-2</v>
      </c>
      <c r="J967" s="155">
        <f t="shared" si="31"/>
        <v>28.560000000000059</v>
      </c>
      <c r="K967" s="156">
        <v>923.43999999999994</v>
      </c>
      <c r="L967" s="75"/>
    </row>
    <row r="968" spans="1:12" x14ac:dyDescent="0.25">
      <c r="A968" s="87">
        <v>958</v>
      </c>
      <c r="B968" s="137" t="s">
        <v>28</v>
      </c>
      <c r="C968" s="138" t="s">
        <v>1909</v>
      </c>
      <c r="D968" s="137" t="s">
        <v>28</v>
      </c>
      <c r="E968" s="141" t="s">
        <v>1909</v>
      </c>
      <c r="F968" s="88" t="s">
        <v>1910</v>
      </c>
      <c r="G968" s="89" t="s">
        <v>188</v>
      </c>
      <c r="H968" s="140">
        <v>952</v>
      </c>
      <c r="I968" s="154">
        <f t="shared" si="30"/>
        <v>-3.0000000000000061E-2</v>
      </c>
      <c r="J968" s="155">
        <f t="shared" si="31"/>
        <v>28.560000000000059</v>
      </c>
      <c r="K968" s="156">
        <v>923.43999999999994</v>
      </c>
      <c r="L968" s="75"/>
    </row>
    <row r="969" spans="1:12" x14ac:dyDescent="0.25">
      <c r="A969" s="87">
        <v>959</v>
      </c>
      <c r="B969" s="137" t="s">
        <v>28</v>
      </c>
      <c r="C969" s="138" t="s">
        <v>1911</v>
      </c>
      <c r="D969" s="137" t="s">
        <v>28</v>
      </c>
      <c r="E969" s="141" t="s">
        <v>1911</v>
      </c>
      <c r="F969" s="88" t="s">
        <v>1912</v>
      </c>
      <c r="G969" s="89" t="s">
        <v>188</v>
      </c>
      <c r="H969" s="140">
        <v>952</v>
      </c>
      <c r="I969" s="154">
        <f t="shared" si="30"/>
        <v>-3.0000000000000061E-2</v>
      </c>
      <c r="J969" s="155">
        <f t="shared" si="31"/>
        <v>28.560000000000059</v>
      </c>
      <c r="K969" s="156">
        <v>923.43999999999994</v>
      </c>
      <c r="L969" s="75"/>
    </row>
    <row r="970" spans="1:12" x14ac:dyDescent="0.25">
      <c r="A970" s="87">
        <v>960</v>
      </c>
      <c r="B970" s="137" t="s">
        <v>28</v>
      </c>
      <c r="C970" s="138" t="s">
        <v>1913</v>
      </c>
      <c r="D970" s="137" t="s">
        <v>28</v>
      </c>
      <c r="E970" s="141" t="s">
        <v>1913</v>
      </c>
      <c r="F970" s="88" t="s">
        <v>3176</v>
      </c>
      <c r="G970" s="89" t="s">
        <v>188</v>
      </c>
      <c r="H970" s="140">
        <v>1348</v>
      </c>
      <c r="I970" s="154">
        <f t="shared" si="30"/>
        <v>-3.0000000000000041E-2</v>
      </c>
      <c r="J970" s="155">
        <f t="shared" si="31"/>
        <v>40.440000000000055</v>
      </c>
      <c r="K970" s="156">
        <v>1307.56</v>
      </c>
      <c r="L970" s="75"/>
    </row>
    <row r="971" spans="1:12" x14ac:dyDescent="0.25">
      <c r="A971" s="87">
        <v>961</v>
      </c>
      <c r="B971" s="137" t="s">
        <v>28</v>
      </c>
      <c r="C971" s="138" t="s">
        <v>1914</v>
      </c>
      <c r="D971" s="137" t="s">
        <v>28</v>
      </c>
      <c r="E971" s="141" t="s">
        <v>1914</v>
      </c>
      <c r="F971" s="88" t="s">
        <v>1115</v>
      </c>
      <c r="G971" s="89" t="s">
        <v>188</v>
      </c>
      <c r="H971" s="140">
        <v>2205</v>
      </c>
      <c r="I971" s="154">
        <f t="shared" si="30"/>
        <v>-3.0000000000000041E-2</v>
      </c>
      <c r="J971" s="155">
        <f t="shared" si="31"/>
        <v>66.150000000000091</v>
      </c>
      <c r="K971" s="156">
        <v>2138.85</v>
      </c>
      <c r="L971" s="75"/>
    </row>
    <row r="972" spans="1:12" x14ac:dyDescent="0.25">
      <c r="A972" s="87">
        <v>962</v>
      </c>
      <c r="B972" s="137" t="s">
        <v>28</v>
      </c>
      <c r="C972" s="138" t="s">
        <v>1915</v>
      </c>
      <c r="D972" s="137" t="s">
        <v>28</v>
      </c>
      <c r="E972" s="141" t="s">
        <v>1915</v>
      </c>
      <c r="F972" s="88" t="s">
        <v>1126</v>
      </c>
      <c r="G972" s="89" t="s">
        <v>188</v>
      </c>
      <c r="H972" s="140">
        <v>206</v>
      </c>
      <c r="I972" s="154">
        <f t="shared" ref="I972:I1035" si="32">(K972-H972)/H972</f>
        <v>-3.0000000000000034E-2</v>
      </c>
      <c r="J972" s="155">
        <f t="shared" ref="J972:J1035" si="33">H972-K972</f>
        <v>6.1800000000000068</v>
      </c>
      <c r="K972" s="156">
        <v>199.82</v>
      </c>
      <c r="L972" s="75"/>
    </row>
    <row r="973" spans="1:12" x14ac:dyDescent="0.25">
      <c r="A973" s="87">
        <v>963</v>
      </c>
      <c r="B973" s="137" t="s">
        <v>28</v>
      </c>
      <c r="C973" s="138" t="s">
        <v>1916</v>
      </c>
      <c r="D973" s="137" t="s">
        <v>28</v>
      </c>
      <c r="E973" s="141" t="s">
        <v>1916</v>
      </c>
      <c r="F973" s="88" t="s">
        <v>1128</v>
      </c>
      <c r="G973" s="89" t="s">
        <v>188</v>
      </c>
      <c r="H973" s="140">
        <v>892</v>
      </c>
      <c r="I973" s="154">
        <f t="shared" si="32"/>
        <v>-2.9999999999999988E-2</v>
      </c>
      <c r="J973" s="155">
        <f t="shared" si="33"/>
        <v>26.759999999999991</v>
      </c>
      <c r="K973" s="156">
        <v>865.24</v>
      </c>
      <c r="L973" s="75"/>
    </row>
    <row r="974" spans="1:12" x14ac:dyDescent="0.25">
      <c r="A974" s="87">
        <v>964</v>
      </c>
      <c r="B974" s="137" t="s">
        <v>28</v>
      </c>
      <c r="C974" s="138" t="s">
        <v>1917</v>
      </c>
      <c r="D974" s="137" t="s">
        <v>28</v>
      </c>
      <c r="E974" s="141" t="s">
        <v>1917</v>
      </c>
      <c r="F974" s="88" t="s">
        <v>1918</v>
      </c>
      <c r="G974" s="89" t="s">
        <v>188</v>
      </c>
      <c r="H974" s="140">
        <v>14140</v>
      </c>
      <c r="I974" s="154">
        <f t="shared" si="32"/>
        <v>-3.0000000000000051E-2</v>
      </c>
      <c r="J974" s="155">
        <f t="shared" si="33"/>
        <v>424.20000000000073</v>
      </c>
      <c r="K974" s="156">
        <v>13715.8</v>
      </c>
      <c r="L974" s="75"/>
    </row>
    <row r="975" spans="1:12" x14ac:dyDescent="0.25">
      <c r="A975" s="87">
        <v>965</v>
      </c>
      <c r="B975" s="137" t="s">
        <v>28</v>
      </c>
      <c r="C975" s="138" t="s">
        <v>1919</v>
      </c>
      <c r="D975" s="137" t="s">
        <v>28</v>
      </c>
      <c r="E975" s="141" t="s">
        <v>1919</v>
      </c>
      <c r="F975" s="88" t="s">
        <v>1920</v>
      </c>
      <c r="G975" s="89" t="s">
        <v>188</v>
      </c>
      <c r="H975" s="140">
        <v>3075</v>
      </c>
      <c r="I975" s="154">
        <f t="shared" si="32"/>
        <v>-0.03</v>
      </c>
      <c r="J975" s="155">
        <f t="shared" si="33"/>
        <v>92.25</v>
      </c>
      <c r="K975" s="156">
        <v>2982.75</v>
      </c>
      <c r="L975" s="75"/>
    </row>
    <row r="976" spans="1:12" x14ac:dyDescent="0.25">
      <c r="A976" s="87">
        <v>966</v>
      </c>
      <c r="B976" s="137" t="s">
        <v>28</v>
      </c>
      <c r="C976" s="138" t="s">
        <v>1921</v>
      </c>
      <c r="D976" s="137" t="s">
        <v>28</v>
      </c>
      <c r="E976" s="141" t="s">
        <v>1921</v>
      </c>
      <c r="F976" s="88" t="s">
        <v>3177</v>
      </c>
      <c r="G976" s="89" t="s">
        <v>188</v>
      </c>
      <c r="H976" s="140">
        <v>320</v>
      </c>
      <c r="I976" s="154">
        <f t="shared" si="32"/>
        <v>-3.0000000000000072E-2</v>
      </c>
      <c r="J976" s="155">
        <f t="shared" si="33"/>
        <v>9.6000000000000227</v>
      </c>
      <c r="K976" s="156">
        <v>310.39999999999998</v>
      </c>
      <c r="L976" s="75"/>
    </row>
    <row r="977" spans="1:12" x14ac:dyDescent="0.25">
      <c r="A977" s="87">
        <v>967</v>
      </c>
      <c r="B977" s="137" t="s">
        <v>28</v>
      </c>
      <c r="C977" s="138" t="s">
        <v>1922</v>
      </c>
      <c r="D977" s="137" t="s">
        <v>28</v>
      </c>
      <c r="E977" s="141" t="s">
        <v>1922</v>
      </c>
      <c r="F977" s="88" t="s">
        <v>1923</v>
      </c>
      <c r="G977" s="89" t="s">
        <v>188</v>
      </c>
      <c r="H977" s="140">
        <v>60700</v>
      </c>
      <c r="I977" s="154">
        <f t="shared" si="32"/>
        <v>-0.03</v>
      </c>
      <c r="J977" s="155">
        <f t="shared" si="33"/>
        <v>1821</v>
      </c>
      <c r="K977" s="156">
        <v>58879</v>
      </c>
      <c r="L977" s="75"/>
    </row>
    <row r="978" spans="1:12" x14ac:dyDescent="0.25">
      <c r="A978" s="87">
        <v>968</v>
      </c>
      <c r="B978" s="137" t="s">
        <v>28</v>
      </c>
      <c r="C978" s="138" t="s">
        <v>1924</v>
      </c>
      <c r="D978" s="137" t="s">
        <v>28</v>
      </c>
      <c r="E978" s="141" t="s">
        <v>1924</v>
      </c>
      <c r="F978" s="88" t="s">
        <v>1925</v>
      </c>
      <c r="G978" s="89" t="s">
        <v>188</v>
      </c>
      <c r="H978" s="140">
        <v>28050</v>
      </c>
      <c r="I978" s="154">
        <f t="shared" si="32"/>
        <v>-0.03</v>
      </c>
      <c r="J978" s="155">
        <f t="shared" si="33"/>
        <v>841.5</v>
      </c>
      <c r="K978" s="156">
        <v>27208.5</v>
      </c>
      <c r="L978" s="75"/>
    </row>
    <row r="979" spans="1:12" x14ac:dyDescent="0.25">
      <c r="A979" s="87">
        <v>969</v>
      </c>
      <c r="B979" s="137" t="s">
        <v>28</v>
      </c>
      <c r="C979" s="138" t="s">
        <v>1926</v>
      </c>
      <c r="D979" s="137" t="s">
        <v>28</v>
      </c>
      <c r="E979" s="141" t="s">
        <v>1926</v>
      </c>
      <c r="F979" s="88" t="s">
        <v>1927</v>
      </c>
      <c r="G979" s="89" t="s">
        <v>188</v>
      </c>
      <c r="H979" s="140">
        <v>14950</v>
      </c>
      <c r="I979" s="154">
        <f t="shared" si="32"/>
        <v>-0.03</v>
      </c>
      <c r="J979" s="155">
        <f t="shared" si="33"/>
        <v>448.5</v>
      </c>
      <c r="K979" s="156">
        <v>14501.5</v>
      </c>
      <c r="L979" s="75"/>
    </row>
    <row r="980" spans="1:12" x14ac:dyDescent="0.25">
      <c r="A980" s="87">
        <v>970</v>
      </c>
      <c r="B980" s="137" t="s">
        <v>28</v>
      </c>
      <c r="C980" s="138" t="s">
        <v>1928</v>
      </c>
      <c r="D980" s="137" t="s">
        <v>28</v>
      </c>
      <c r="E980" s="141" t="s">
        <v>1928</v>
      </c>
      <c r="F980" s="88" t="s">
        <v>1929</v>
      </c>
      <c r="G980" s="89" t="s">
        <v>188</v>
      </c>
      <c r="H980" s="140">
        <v>6660</v>
      </c>
      <c r="I980" s="154">
        <f t="shared" si="32"/>
        <v>-3.0000000000000027E-2</v>
      </c>
      <c r="J980" s="155">
        <f t="shared" si="33"/>
        <v>199.80000000000018</v>
      </c>
      <c r="K980" s="156">
        <v>6460.2</v>
      </c>
      <c r="L980" s="75"/>
    </row>
    <row r="981" spans="1:12" x14ac:dyDescent="0.25">
      <c r="A981" s="87">
        <v>971</v>
      </c>
      <c r="B981" s="137" t="s">
        <v>28</v>
      </c>
      <c r="C981" s="138" t="s">
        <v>1930</v>
      </c>
      <c r="D981" s="137" t="s">
        <v>28</v>
      </c>
      <c r="E981" s="141" t="s">
        <v>1930</v>
      </c>
      <c r="F981" s="88" t="s">
        <v>3178</v>
      </c>
      <c r="G981" s="89" t="s">
        <v>188</v>
      </c>
      <c r="H981" s="140">
        <v>6280</v>
      </c>
      <c r="I981" s="154">
        <f t="shared" si="32"/>
        <v>-0.05</v>
      </c>
      <c r="J981" s="155">
        <f t="shared" si="33"/>
        <v>314</v>
      </c>
      <c r="K981" s="156">
        <f>H981*0.95</f>
        <v>5966</v>
      </c>
      <c r="L981" s="75"/>
    </row>
    <row r="982" spans="1:12" x14ac:dyDescent="0.25">
      <c r="A982" s="87">
        <v>972</v>
      </c>
      <c r="B982" s="137" t="s">
        <v>28</v>
      </c>
      <c r="C982" s="138" t="s">
        <v>1931</v>
      </c>
      <c r="D982" s="137" t="s">
        <v>28</v>
      </c>
      <c r="E982" s="141" t="s">
        <v>1931</v>
      </c>
      <c r="F982" s="88" t="s">
        <v>3179</v>
      </c>
      <c r="G982" s="89" t="s">
        <v>188</v>
      </c>
      <c r="H982" s="140">
        <v>1494</v>
      </c>
      <c r="I982" s="154">
        <f t="shared" si="32"/>
        <v>-2.9999999999999957E-2</v>
      </c>
      <c r="J982" s="155">
        <f t="shared" si="33"/>
        <v>44.819999999999936</v>
      </c>
      <c r="K982" s="156">
        <v>1449.18</v>
      </c>
      <c r="L982" s="75"/>
    </row>
    <row r="983" spans="1:12" x14ac:dyDescent="0.25">
      <c r="A983" s="87">
        <v>973</v>
      </c>
      <c r="B983" s="137" t="s">
        <v>28</v>
      </c>
      <c r="C983" s="138" t="s">
        <v>1932</v>
      </c>
      <c r="D983" s="137" t="s">
        <v>28</v>
      </c>
      <c r="E983" s="141" t="s">
        <v>1932</v>
      </c>
      <c r="F983" s="88" t="s">
        <v>3180</v>
      </c>
      <c r="G983" s="89" t="s">
        <v>188</v>
      </c>
      <c r="H983" s="140">
        <v>168</v>
      </c>
      <c r="I983" s="154">
        <f t="shared" si="32"/>
        <v>-2.9999999999999954E-2</v>
      </c>
      <c r="J983" s="155">
        <f t="shared" si="33"/>
        <v>5.039999999999992</v>
      </c>
      <c r="K983" s="156">
        <v>162.96</v>
      </c>
      <c r="L983" s="75"/>
    </row>
    <row r="984" spans="1:12" x14ac:dyDescent="0.25">
      <c r="A984" s="87">
        <v>974</v>
      </c>
      <c r="B984" s="137" t="s">
        <v>28</v>
      </c>
      <c r="C984" s="138" t="s">
        <v>1933</v>
      </c>
      <c r="D984" s="137" t="s">
        <v>28</v>
      </c>
      <c r="E984" s="141" t="s">
        <v>1933</v>
      </c>
      <c r="F984" s="88" t="s">
        <v>3181</v>
      </c>
      <c r="G984" s="89" t="s">
        <v>188</v>
      </c>
      <c r="H984" s="140">
        <v>2530</v>
      </c>
      <c r="I984" s="154">
        <f t="shared" si="32"/>
        <v>-3.0000000000000037E-2</v>
      </c>
      <c r="J984" s="155">
        <f t="shared" si="33"/>
        <v>75.900000000000091</v>
      </c>
      <c r="K984" s="156">
        <v>2454.1</v>
      </c>
      <c r="L984" s="75"/>
    </row>
    <row r="985" spans="1:12" x14ac:dyDescent="0.25">
      <c r="A985" s="87">
        <v>975</v>
      </c>
      <c r="B985" s="137" t="s">
        <v>28</v>
      </c>
      <c r="C985" s="138" t="s">
        <v>1934</v>
      </c>
      <c r="D985" s="137" t="s">
        <v>28</v>
      </c>
      <c r="E985" s="141" t="s">
        <v>1934</v>
      </c>
      <c r="F985" s="88" t="s">
        <v>3181</v>
      </c>
      <c r="G985" s="89" t="s">
        <v>188</v>
      </c>
      <c r="H985" s="140">
        <v>11530</v>
      </c>
      <c r="I985" s="154">
        <f t="shared" si="32"/>
        <v>-2.9999999999999968E-2</v>
      </c>
      <c r="J985" s="155">
        <f t="shared" si="33"/>
        <v>345.89999999999964</v>
      </c>
      <c r="K985" s="156">
        <v>11184.1</v>
      </c>
      <c r="L985" s="75"/>
    </row>
    <row r="986" spans="1:12" x14ac:dyDescent="0.25">
      <c r="A986" s="87">
        <v>976</v>
      </c>
      <c r="B986" s="137" t="s">
        <v>28</v>
      </c>
      <c r="C986" s="138" t="s">
        <v>1935</v>
      </c>
      <c r="D986" s="137" t="s">
        <v>28</v>
      </c>
      <c r="E986" s="141" t="s">
        <v>1935</v>
      </c>
      <c r="F986" s="88" t="s">
        <v>3182</v>
      </c>
      <c r="G986" s="89" t="s">
        <v>188</v>
      </c>
      <c r="H986" s="140">
        <v>1224</v>
      </c>
      <c r="I986" s="154">
        <f t="shared" si="32"/>
        <v>-3.0000000000000023E-2</v>
      </c>
      <c r="J986" s="155">
        <f t="shared" si="33"/>
        <v>36.720000000000027</v>
      </c>
      <c r="K986" s="156">
        <v>1187.28</v>
      </c>
      <c r="L986" s="75"/>
    </row>
    <row r="987" spans="1:12" x14ac:dyDescent="0.25">
      <c r="A987" s="87">
        <v>977</v>
      </c>
      <c r="B987" s="137" t="s">
        <v>28</v>
      </c>
      <c r="C987" s="138" t="s">
        <v>1936</v>
      </c>
      <c r="D987" s="137" t="s">
        <v>28</v>
      </c>
      <c r="E987" s="141" t="s">
        <v>1936</v>
      </c>
      <c r="F987" s="88" t="s">
        <v>3183</v>
      </c>
      <c r="G987" s="89" t="s">
        <v>188</v>
      </c>
      <c r="H987" s="140">
        <v>1112</v>
      </c>
      <c r="I987" s="154">
        <f t="shared" si="32"/>
        <v>-3.0000000000000113E-2</v>
      </c>
      <c r="J987" s="155">
        <f t="shared" si="33"/>
        <v>33.360000000000127</v>
      </c>
      <c r="K987" s="156">
        <v>1078.6399999999999</v>
      </c>
      <c r="L987" s="75"/>
    </row>
    <row r="988" spans="1:12" x14ac:dyDescent="0.25">
      <c r="A988" s="87">
        <v>978</v>
      </c>
      <c r="B988" s="137" t="s">
        <v>28</v>
      </c>
      <c r="C988" s="138" t="s">
        <v>1937</v>
      </c>
      <c r="D988" s="137" t="s">
        <v>28</v>
      </c>
      <c r="E988" s="141" t="s">
        <v>1937</v>
      </c>
      <c r="F988" s="88" t="s">
        <v>3184</v>
      </c>
      <c r="G988" s="89" t="s">
        <v>188</v>
      </c>
      <c r="H988" s="140">
        <v>508</v>
      </c>
      <c r="I988" s="154">
        <f t="shared" si="32"/>
        <v>-3.0000000000000016E-2</v>
      </c>
      <c r="J988" s="155">
        <f t="shared" si="33"/>
        <v>15.240000000000009</v>
      </c>
      <c r="K988" s="156">
        <v>492.76</v>
      </c>
      <c r="L988" s="75"/>
    </row>
    <row r="989" spans="1:12" x14ac:dyDescent="0.25">
      <c r="A989" s="87">
        <v>979</v>
      </c>
      <c r="B989" s="137" t="s">
        <v>28</v>
      </c>
      <c r="C989" s="138" t="s">
        <v>1938</v>
      </c>
      <c r="D989" s="137" t="s">
        <v>28</v>
      </c>
      <c r="E989" s="141" t="s">
        <v>1938</v>
      </c>
      <c r="F989" s="88" t="s">
        <v>3185</v>
      </c>
      <c r="G989" s="89" t="s">
        <v>188</v>
      </c>
      <c r="H989" s="140">
        <v>211</v>
      </c>
      <c r="I989" s="154">
        <f t="shared" si="32"/>
        <v>-3.0000000000000058E-2</v>
      </c>
      <c r="J989" s="155">
        <f t="shared" si="33"/>
        <v>6.3300000000000125</v>
      </c>
      <c r="K989" s="156">
        <v>204.67</v>
      </c>
      <c r="L989" s="75"/>
    </row>
    <row r="990" spans="1:12" x14ac:dyDescent="0.25">
      <c r="A990" s="87">
        <v>980</v>
      </c>
      <c r="B990" s="137" t="s">
        <v>28</v>
      </c>
      <c r="C990" s="138" t="s">
        <v>1939</v>
      </c>
      <c r="D990" s="137" t="s">
        <v>28</v>
      </c>
      <c r="E990" s="141" t="s">
        <v>1939</v>
      </c>
      <c r="F990" s="88" t="s">
        <v>3186</v>
      </c>
      <c r="G990" s="89" t="s">
        <v>188</v>
      </c>
      <c r="H990" s="140">
        <v>1636</v>
      </c>
      <c r="I990" s="154">
        <f t="shared" si="32"/>
        <v>-3.0000000000000096E-2</v>
      </c>
      <c r="J990" s="155">
        <f t="shared" si="33"/>
        <v>49.080000000000155</v>
      </c>
      <c r="K990" s="156">
        <v>1586.9199999999998</v>
      </c>
      <c r="L990" s="75"/>
    </row>
    <row r="991" spans="1:12" x14ac:dyDescent="0.25">
      <c r="A991" s="87">
        <v>981</v>
      </c>
      <c r="B991" s="137" t="s">
        <v>28</v>
      </c>
      <c r="C991" s="138" t="s">
        <v>1940</v>
      </c>
      <c r="D991" s="137" t="s">
        <v>28</v>
      </c>
      <c r="E991" s="141" t="s">
        <v>1940</v>
      </c>
      <c r="F991" s="88" t="s">
        <v>3187</v>
      </c>
      <c r="G991" s="89" t="s">
        <v>188</v>
      </c>
      <c r="H991" s="140">
        <v>10550</v>
      </c>
      <c r="I991" s="154">
        <f t="shared" si="32"/>
        <v>-0.03</v>
      </c>
      <c r="J991" s="155">
        <f t="shared" si="33"/>
        <v>316.5</v>
      </c>
      <c r="K991" s="156">
        <v>10233.5</v>
      </c>
      <c r="L991" s="75"/>
    </row>
    <row r="992" spans="1:12" x14ac:dyDescent="0.25">
      <c r="A992" s="87">
        <v>982</v>
      </c>
      <c r="B992" s="137" t="s">
        <v>28</v>
      </c>
      <c r="C992" s="138" t="s">
        <v>1941</v>
      </c>
      <c r="D992" s="137" t="s">
        <v>28</v>
      </c>
      <c r="E992" s="141" t="s">
        <v>1941</v>
      </c>
      <c r="F992" s="88" t="s">
        <v>3188</v>
      </c>
      <c r="G992" s="89" t="s">
        <v>188</v>
      </c>
      <c r="H992" s="140">
        <v>11620</v>
      </c>
      <c r="I992" s="154">
        <f t="shared" si="32"/>
        <v>-3.000000000000003E-2</v>
      </c>
      <c r="J992" s="155">
        <f t="shared" si="33"/>
        <v>348.60000000000036</v>
      </c>
      <c r="K992" s="156">
        <v>11271.4</v>
      </c>
      <c r="L992" s="75"/>
    </row>
    <row r="993" spans="1:12" x14ac:dyDescent="0.25">
      <c r="A993" s="87">
        <v>983</v>
      </c>
      <c r="B993" s="137" t="s">
        <v>28</v>
      </c>
      <c r="C993" s="138" t="s">
        <v>1942</v>
      </c>
      <c r="D993" s="137" t="s">
        <v>28</v>
      </c>
      <c r="E993" s="141" t="s">
        <v>1942</v>
      </c>
      <c r="F993" s="88" t="s">
        <v>3189</v>
      </c>
      <c r="G993" s="89" t="s">
        <v>188</v>
      </c>
      <c r="H993" s="140">
        <v>11520</v>
      </c>
      <c r="I993" s="154">
        <f t="shared" si="32"/>
        <v>-3.000000000000003E-2</v>
      </c>
      <c r="J993" s="155">
        <f t="shared" si="33"/>
        <v>345.60000000000036</v>
      </c>
      <c r="K993" s="156">
        <v>11174.4</v>
      </c>
      <c r="L993" s="75"/>
    </row>
    <row r="994" spans="1:12" x14ac:dyDescent="0.25">
      <c r="A994" s="87">
        <v>984</v>
      </c>
      <c r="B994" s="137" t="s">
        <v>28</v>
      </c>
      <c r="C994" s="138" t="s">
        <v>1943</v>
      </c>
      <c r="D994" s="137" t="s">
        <v>28</v>
      </c>
      <c r="E994" s="141" t="s">
        <v>1943</v>
      </c>
      <c r="F994" s="88" t="s">
        <v>3190</v>
      </c>
      <c r="G994" s="89" t="s">
        <v>188</v>
      </c>
      <c r="H994" s="140">
        <v>0.01</v>
      </c>
      <c r="I994" s="154">
        <f t="shared" si="32"/>
        <v>-2.9999999999999992E-2</v>
      </c>
      <c r="J994" s="155">
        <f t="shared" si="33"/>
        <v>2.9999999999999992E-4</v>
      </c>
      <c r="K994" s="156">
        <v>9.7000000000000003E-3</v>
      </c>
      <c r="L994" s="75"/>
    </row>
    <row r="995" spans="1:12" x14ac:dyDescent="0.25">
      <c r="A995" s="87">
        <v>985</v>
      </c>
      <c r="B995" s="137" t="s">
        <v>28</v>
      </c>
      <c r="C995" s="138" t="s">
        <v>1944</v>
      </c>
      <c r="D995" s="137" t="s">
        <v>28</v>
      </c>
      <c r="E995" s="141" t="s">
        <v>1944</v>
      </c>
      <c r="F995" s="88" t="s">
        <v>3191</v>
      </c>
      <c r="G995" s="89" t="s">
        <v>188</v>
      </c>
      <c r="H995" s="140">
        <v>9620</v>
      </c>
      <c r="I995" s="154">
        <f t="shared" si="32"/>
        <v>-3.0000000000000037E-2</v>
      </c>
      <c r="J995" s="155">
        <f t="shared" si="33"/>
        <v>288.60000000000036</v>
      </c>
      <c r="K995" s="156">
        <v>9331.4</v>
      </c>
      <c r="L995" s="75"/>
    </row>
    <row r="996" spans="1:12" x14ac:dyDescent="0.25">
      <c r="A996" s="87">
        <v>986</v>
      </c>
      <c r="B996" s="137" t="s">
        <v>28</v>
      </c>
      <c r="C996" s="138" t="s">
        <v>1945</v>
      </c>
      <c r="D996" s="137" t="s">
        <v>28</v>
      </c>
      <c r="E996" s="141" t="s">
        <v>1945</v>
      </c>
      <c r="F996" s="88" t="s">
        <v>3192</v>
      </c>
      <c r="G996" s="89" t="s">
        <v>188</v>
      </c>
      <c r="H996" s="140">
        <v>4520</v>
      </c>
      <c r="I996" s="154">
        <f t="shared" si="32"/>
        <v>-3.0000000000000082E-2</v>
      </c>
      <c r="J996" s="155">
        <f t="shared" si="33"/>
        <v>135.60000000000036</v>
      </c>
      <c r="K996" s="156">
        <v>4384.3999999999996</v>
      </c>
      <c r="L996" s="75"/>
    </row>
    <row r="997" spans="1:12" x14ac:dyDescent="0.25">
      <c r="A997" s="87">
        <v>987</v>
      </c>
      <c r="B997" s="137" t="s">
        <v>28</v>
      </c>
      <c r="C997" s="138" t="s">
        <v>1946</v>
      </c>
      <c r="D997" s="137" t="s">
        <v>28</v>
      </c>
      <c r="E997" s="141" t="s">
        <v>1946</v>
      </c>
      <c r="F997" s="88" t="s">
        <v>3193</v>
      </c>
      <c r="G997" s="89" t="s">
        <v>188</v>
      </c>
      <c r="H997" s="140">
        <v>6410</v>
      </c>
      <c r="I997" s="154">
        <f t="shared" si="32"/>
        <v>-3.0000000000000027E-2</v>
      </c>
      <c r="J997" s="155">
        <f t="shared" si="33"/>
        <v>192.30000000000018</v>
      </c>
      <c r="K997" s="156">
        <v>6217.7</v>
      </c>
      <c r="L997" s="75"/>
    </row>
    <row r="998" spans="1:12" x14ac:dyDescent="0.25">
      <c r="A998" s="87">
        <v>988</v>
      </c>
      <c r="B998" s="137" t="s">
        <v>28</v>
      </c>
      <c r="C998" s="138" t="s">
        <v>1947</v>
      </c>
      <c r="D998" s="137" t="s">
        <v>28</v>
      </c>
      <c r="E998" s="141" t="s">
        <v>1947</v>
      </c>
      <c r="F998" s="88" t="s">
        <v>3194</v>
      </c>
      <c r="G998" s="89" t="s">
        <v>188</v>
      </c>
      <c r="H998" s="140">
        <v>7600</v>
      </c>
      <c r="I998" s="154">
        <f t="shared" si="32"/>
        <v>-0.03</v>
      </c>
      <c r="J998" s="155">
        <f t="shared" si="33"/>
        <v>228</v>
      </c>
      <c r="K998" s="156">
        <v>7372</v>
      </c>
      <c r="L998" s="75"/>
    </row>
    <row r="999" spans="1:12" x14ac:dyDescent="0.25">
      <c r="A999" s="87">
        <v>989</v>
      </c>
      <c r="B999" s="137" t="s">
        <v>28</v>
      </c>
      <c r="C999" s="138" t="s">
        <v>1948</v>
      </c>
      <c r="D999" s="137" t="s">
        <v>28</v>
      </c>
      <c r="E999" s="141" t="s">
        <v>1948</v>
      </c>
      <c r="F999" s="88" t="s">
        <v>3195</v>
      </c>
      <c r="G999" s="89" t="s">
        <v>188</v>
      </c>
      <c r="H999" s="140">
        <v>5300</v>
      </c>
      <c r="I999" s="154">
        <f t="shared" si="32"/>
        <v>-0.03</v>
      </c>
      <c r="J999" s="155">
        <f t="shared" si="33"/>
        <v>159</v>
      </c>
      <c r="K999" s="156">
        <v>5141</v>
      </c>
      <c r="L999" s="75"/>
    </row>
    <row r="1000" spans="1:12" x14ac:dyDescent="0.25">
      <c r="A1000" s="87">
        <v>990</v>
      </c>
      <c r="B1000" s="137" t="s">
        <v>28</v>
      </c>
      <c r="C1000" s="138" t="s">
        <v>1949</v>
      </c>
      <c r="D1000" s="137" t="s">
        <v>28</v>
      </c>
      <c r="E1000" s="141" t="s">
        <v>1949</v>
      </c>
      <c r="F1000" s="88" t="s">
        <v>3196</v>
      </c>
      <c r="G1000" s="89" t="s">
        <v>188</v>
      </c>
      <c r="H1000" s="140">
        <v>1.79</v>
      </c>
      <c r="I1000" s="154">
        <f t="shared" si="32"/>
        <v>-3.0000000000000044E-2</v>
      </c>
      <c r="J1000" s="155">
        <f t="shared" si="33"/>
        <v>5.3700000000000081E-2</v>
      </c>
      <c r="K1000" s="156">
        <v>1.7363</v>
      </c>
      <c r="L1000" s="75"/>
    </row>
    <row r="1001" spans="1:12" x14ac:dyDescent="0.25">
      <c r="A1001" s="87">
        <v>991</v>
      </c>
      <c r="B1001" s="137" t="s">
        <v>28</v>
      </c>
      <c r="C1001" s="138" t="s">
        <v>1950</v>
      </c>
      <c r="D1001" s="137" t="s">
        <v>28</v>
      </c>
      <c r="E1001" s="141" t="s">
        <v>1950</v>
      </c>
      <c r="F1001" s="88" t="s">
        <v>3197</v>
      </c>
      <c r="G1001" s="89" t="s">
        <v>188</v>
      </c>
      <c r="H1001" s="140">
        <v>10520</v>
      </c>
      <c r="I1001" s="154">
        <f t="shared" si="32"/>
        <v>-3.0000000000000034E-2</v>
      </c>
      <c r="J1001" s="155">
        <f t="shared" si="33"/>
        <v>315.60000000000036</v>
      </c>
      <c r="K1001" s="156">
        <v>10204.4</v>
      </c>
      <c r="L1001" s="75"/>
    </row>
    <row r="1002" spans="1:12" x14ac:dyDescent="0.25">
      <c r="A1002" s="87">
        <v>992</v>
      </c>
      <c r="B1002" s="137" t="s">
        <v>28</v>
      </c>
      <c r="C1002" s="138" t="s">
        <v>1951</v>
      </c>
      <c r="D1002" s="137" t="s">
        <v>28</v>
      </c>
      <c r="E1002" s="141" t="s">
        <v>1951</v>
      </c>
      <c r="F1002" s="88" t="s">
        <v>3198</v>
      </c>
      <c r="G1002" s="89" t="s">
        <v>188</v>
      </c>
      <c r="H1002" s="140">
        <v>37800</v>
      </c>
      <c r="I1002" s="154">
        <f t="shared" si="32"/>
        <v>-0.03</v>
      </c>
      <c r="J1002" s="155">
        <f t="shared" si="33"/>
        <v>1134</v>
      </c>
      <c r="K1002" s="156">
        <v>36666</v>
      </c>
      <c r="L1002" s="75"/>
    </row>
    <row r="1003" spans="1:12" x14ac:dyDescent="0.25">
      <c r="A1003" s="87">
        <v>993</v>
      </c>
      <c r="B1003" s="137" t="s">
        <v>28</v>
      </c>
      <c r="C1003" s="138" t="s">
        <v>1952</v>
      </c>
      <c r="D1003" s="137" t="s">
        <v>28</v>
      </c>
      <c r="E1003" s="141" t="s">
        <v>1952</v>
      </c>
      <c r="F1003" s="88" t="s">
        <v>3199</v>
      </c>
      <c r="G1003" s="89" t="s">
        <v>188</v>
      </c>
      <c r="H1003" s="140">
        <v>77700</v>
      </c>
      <c r="I1003" s="154">
        <f t="shared" si="32"/>
        <v>-0.03</v>
      </c>
      <c r="J1003" s="155">
        <f t="shared" si="33"/>
        <v>2331</v>
      </c>
      <c r="K1003" s="156">
        <v>75369</v>
      </c>
      <c r="L1003" s="75"/>
    </row>
    <row r="1004" spans="1:12" x14ac:dyDescent="0.25">
      <c r="A1004" s="87">
        <v>994</v>
      </c>
      <c r="B1004" s="137" t="s">
        <v>28</v>
      </c>
      <c r="C1004" s="138" t="s">
        <v>1953</v>
      </c>
      <c r="D1004" s="137" t="s">
        <v>28</v>
      </c>
      <c r="E1004" s="141" t="s">
        <v>1953</v>
      </c>
      <c r="F1004" s="88" t="s">
        <v>3200</v>
      </c>
      <c r="G1004" s="89" t="s">
        <v>188</v>
      </c>
      <c r="H1004" s="140">
        <v>142500</v>
      </c>
      <c r="I1004" s="154">
        <f t="shared" si="32"/>
        <v>-0.03</v>
      </c>
      <c r="J1004" s="155">
        <f t="shared" si="33"/>
        <v>4275</v>
      </c>
      <c r="K1004" s="156">
        <v>138225</v>
      </c>
      <c r="L1004" s="75"/>
    </row>
    <row r="1005" spans="1:12" x14ac:dyDescent="0.25">
      <c r="A1005" s="87">
        <v>995</v>
      </c>
      <c r="B1005" s="137" t="s">
        <v>28</v>
      </c>
      <c r="C1005" s="138" t="s">
        <v>1954</v>
      </c>
      <c r="D1005" s="137" t="s">
        <v>28</v>
      </c>
      <c r="E1005" s="141" t="s">
        <v>1954</v>
      </c>
      <c r="F1005" s="88" t="s">
        <v>3201</v>
      </c>
      <c r="G1005" s="89" t="s">
        <v>188</v>
      </c>
      <c r="H1005" s="140">
        <v>18960</v>
      </c>
      <c r="I1005" s="154">
        <f t="shared" si="32"/>
        <v>-2.9999999999999961E-2</v>
      </c>
      <c r="J1005" s="155">
        <f t="shared" si="33"/>
        <v>568.79999999999927</v>
      </c>
      <c r="K1005" s="156">
        <v>18391.2</v>
      </c>
      <c r="L1005" s="75"/>
    </row>
    <row r="1006" spans="1:12" x14ac:dyDescent="0.25">
      <c r="A1006" s="87">
        <v>996</v>
      </c>
      <c r="B1006" s="137" t="s">
        <v>28</v>
      </c>
      <c r="C1006" s="138" t="s">
        <v>1955</v>
      </c>
      <c r="D1006" s="137" t="s">
        <v>28</v>
      </c>
      <c r="E1006" s="141" t="s">
        <v>1955</v>
      </c>
      <c r="F1006" s="88" t="s">
        <v>3202</v>
      </c>
      <c r="G1006" s="89" t="s">
        <v>188</v>
      </c>
      <c r="H1006" s="140">
        <v>10730</v>
      </c>
      <c r="I1006" s="154">
        <f t="shared" si="32"/>
        <v>-2.9999999999999968E-2</v>
      </c>
      <c r="J1006" s="155">
        <f t="shared" si="33"/>
        <v>321.89999999999964</v>
      </c>
      <c r="K1006" s="156">
        <v>10408.1</v>
      </c>
      <c r="L1006" s="75"/>
    </row>
    <row r="1007" spans="1:12" x14ac:dyDescent="0.25">
      <c r="A1007" s="87">
        <v>997</v>
      </c>
      <c r="B1007" s="137" t="s">
        <v>28</v>
      </c>
      <c r="C1007" s="138" t="s">
        <v>1956</v>
      </c>
      <c r="D1007" s="137" t="s">
        <v>28</v>
      </c>
      <c r="E1007" s="141" t="s">
        <v>1956</v>
      </c>
      <c r="F1007" s="88" t="s">
        <v>3203</v>
      </c>
      <c r="G1007" s="89" t="s">
        <v>188</v>
      </c>
      <c r="H1007" s="140">
        <v>5360</v>
      </c>
      <c r="I1007" s="154">
        <f t="shared" si="32"/>
        <v>-3.0000000000000034E-2</v>
      </c>
      <c r="J1007" s="155">
        <f t="shared" si="33"/>
        <v>160.80000000000018</v>
      </c>
      <c r="K1007" s="156">
        <v>5199.2</v>
      </c>
      <c r="L1007" s="75"/>
    </row>
    <row r="1008" spans="1:12" x14ac:dyDescent="0.25">
      <c r="A1008" s="87">
        <v>998</v>
      </c>
      <c r="B1008" s="137" t="s">
        <v>28</v>
      </c>
      <c r="C1008" s="138" t="s">
        <v>1957</v>
      </c>
      <c r="D1008" s="137" t="s">
        <v>28</v>
      </c>
      <c r="E1008" s="141" t="s">
        <v>1957</v>
      </c>
      <c r="F1008" s="88" t="s">
        <v>1958</v>
      </c>
      <c r="G1008" s="89" t="s">
        <v>188</v>
      </c>
      <c r="H1008" s="140">
        <v>38810</v>
      </c>
      <c r="I1008" s="154">
        <f t="shared" si="32"/>
        <v>-0.05</v>
      </c>
      <c r="J1008" s="155">
        <f t="shared" si="33"/>
        <v>1940.5</v>
      </c>
      <c r="K1008" s="156">
        <f>H1008*0.95</f>
        <v>36869.5</v>
      </c>
      <c r="L1008" s="75"/>
    </row>
    <row r="1009" spans="1:12" x14ac:dyDescent="0.25">
      <c r="A1009" s="87">
        <v>999</v>
      </c>
      <c r="B1009" s="137" t="s">
        <v>28</v>
      </c>
      <c r="C1009" s="138" t="s">
        <v>1959</v>
      </c>
      <c r="D1009" s="137" t="s">
        <v>28</v>
      </c>
      <c r="E1009" s="141" t="s">
        <v>1959</v>
      </c>
      <c r="F1009" s="88" t="s">
        <v>3204</v>
      </c>
      <c r="G1009" s="89" t="s">
        <v>188</v>
      </c>
      <c r="H1009" s="140">
        <v>5870</v>
      </c>
      <c r="I1009" s="154">
        <f t="shared" si="32"/>
        <v>-3.0000000000000061E-2</v>
      </c>
      <c r="J1009" s="155">
        <f t="shared" si="33"/>
        <v>176.10000000000036</v>
      </c>
      <c r="K1009" s="156">
        <v>5693.9</v>
      </c>
      <c r="L1009" s="75"/>
    </row>
    <row r="1010" spans="1:12" x14ac:dyDescent="0.25">
      <c r="A1010" s="87">
        <v>1000</v>
      </c>
      <c r="B1010" s="137" t="s">
        <v>28</v>
      </c>
      <c r="C1010" s="138" t="s">
        <v>1960</v>
      </c>
      <c r="D1010" s="137" t="s">
        <v>28</v>
      </c>
      <c r="E1010" s="141" t="s">
        <v>1960</v>
      </c>
      <c r="F1010" s="88" t="s">
        <v>3205</v>
      </c>
      <c r="G1010" s="89" t="s">
        <v>188</v>
      </c>
      <c r="H1010" s="140">
        <v>500</v>
      </c>
      <c r="I1010" s="154">
        <f t="shared" si="32"/>
        <v>-0.03</v>
      </c>
      <c r="J1010" s="155">
        <f t="shared" si="33"/>
        <v>15</v>
      </c>
      <c r="K1010" s="156">
        <v>485</v>
      </c>
      <c r="L1010" s="75"/>
    </row>
    <row r="1011" spans="1:12" x14ac:dyDescent="0.25">
      <c r="A1011" s="87">
        <v>1001</v>
      </c>
      <c r="B1011" s="137" t="s">
        <v>28</v>
      </c>
      <c r="C1011" s="138" t="s">
        <v>1961</v>
      </c>
      <c r="D1011" s="137" t="s">
        <v>28</v>
      </c>
      <c r="E1011" s="141" t="s">
        <v>1961</v>
      </c>
      <c r="F1011" s="88" t="s">
        <v>3206</v>
      </c>
      <c r="G1011" s="89" t="s">
        <v>188</v>
      </c>
      <c r="H1011" s="140">
        <v>113</v>
      </c>
      <c r="I1011" s="154">
        <f t="shared" si="32"/>
        <v>-3.0000000000000006E-2</v>
      </c>
      <c r="J1011" s="155">
        <f t="shared" si="33"/>
        <v>3.3900000000000006</v>
      </c>
      <c r="K1011" s="156">
        <v>109.61</v>
      </c>
      <c r="L1011" s="75"/>
    </row>
    <row r="1012" spans="1:12" x14ac:dyDescent="0.25">
      <c r="A1012" s="87">
        <v>1002</v>
      </c>
      <c r="B1012" s="137" t="s">
        <v>28</v>
      </c>
      <c r="C1012" s="138" t="s">
        <v>1962</v>
      </c>
      <c r="D1012" s="137" t="s">
        <v>28</v>
      </c>
      <c r="E1012" s="141" t="s">
        <v>1962</v>
      </c>
      <c r="F1012" s="88" t="s">
        <v>3207</v>
      </c>
      <c r="G1012" s="89" t="s">
        <v>188</v>
      </c>
      <c r="H1012" s="140">
        <v>168</v>
      </c>
      <c r="I1012" s="154">
        <f t="shared" si="32"/>
        <v>-2.9999999999999954E-2</v>
      </c>
      <c r="J1012" s="155">
        <f t="shared" si="33"/>
        <v>5.039999999999992</v>
      </c>
      <c r="K1012" s="156">
        <v>162.96</v>
      </c>
      <c r="L1012" s="75"/>
    </row>
    <row r="1013" spans="1:12" x14ac:dyDescent="0.25">
      <c r="A1013" s="87">
        <v>1003</v>
      </c>
      <c r="B1013" s="137" t="s">
        <v>28</v>
      </c>
      <c r="C1013" s="138" t="s">
        <v>1963</v>
      </c>
      <c r="D1013" s="137" t="s">
        <v>28</v>
      </c>
      <c r="E1013" s="141" t="s">
        <v>1963</v>
      </c>
      <c r="F1013" s="88" t="s">
        <v>3208</v>
      </c>
      <c r="G1013" s="89" t="s">
        <v>188</v>
      </c>
      <c r="H1013" s="140">
        <v>183</v>
      </c>
      <c r="I1013" s="154">
        <f t="shared" si="32"/>
        <v>-3.0000000000000051E-2</v>
      </c>
      <c r="J1013" s="155">
        <f t="shared" si="33"/>
        <v>5.4900000000000091</v>
      </c>
      <c r="K1013" s="156">
        <v>177.51</v>
      </c>
      <c r="L1013" s="75"/>
    </row>
    <row r="1014" spans="1:12" x14ac:dyDescent="0.25">
      <c r="A1014" s="87">
        <v>1004</v>
      </c>
      <c r="B1014" s="137" t="s">
        <v>28</v>
      </c>
      <c r="C1014" s="138" t="s">
        <v>1964</v>
      </c>
      <c r="D1014" s="137" t="s">
        <v>28</v>
      </c>
      <c r="E1014" s="141" t="s">
        <v>1964</v>
      </c>
      <c r="F1014" s="88" t="s">
        <v>1965</v>
      </c>
      <c r="G1014" s="89" t="s">
        <v>188</v>
      </c>
      <c r="H1014" s="140">
        <v>2685</v>
      </c>
      <c r="I1014" s="154">
        <f t="shared" si="32"/>
        <v>-3.0000000000000068E-2</v>
      </c>
      <c r="J1014" s="155">
        <f t="shared" si="33"/>
        <v>80.550000000000182</v>
      </c>
      <c r="K1014" s="156">
        <v>2604.4499999999998</v>
      </c>
      <c r="L1014" s="75"/>
    </row>
    <row r="1015" spans="1:12" x14ac:dyDescent="0.25">
      <c r="A1015" s="87">
        <v>1005</v>
      </c>
      <c r="B1015" s="137" t="s">
        <v>28</v>
      </c>
      <c r="C1015" s="138" t="s">
        <v>1966</v>
      </c>
      <c r="D1015" s="137" t="s">
        <v>28</v>
      </c>
      <c r="E1015" s="141" t="s">
        <v>1966</v>
      </c>
      <c r="F1015" s="88" t="s">
        <v>3209</v>
      </c>
      <c r="G1015" s="89" t="s">
        <v>188</v>
      </c>
      <c r="H1015" s="140">
        <v>78500</v>
      </c>
      <c r="I1015" s="154">
        <f t="shared" si="32"/>
        <v>-0.03</v>
      </c>
      <c r="J1015" s="155">
        <f t="shared" si="33"/>
        <v>2355</v>
      </c>
      <c r="K1015" s="156">
        <v>76145</v>
      </c>
      <c r="L1015" s="75"/>
    </row>
    <row r="1016" spans="1:12" x14ac:dyDescent="0.25">
      <c r="A1016" s="87">
        <v>1006</v>
      </c>
      <c r="B1016" s="137" t="s">
        <v>28</v>
      </c>
      <c r="C1016" s="138" t="s">
        <v>1967</v>
      </c>
      <c r="D1016" s="137" t="s">
        <v>28</v>
      </c>
      <c r="E1016" s="141" t="s">
        <v>1967</v>
      </c>
      <c r="F1016" s="88" t="s">
        <v>3210</v>
      </c>
      <c r="G1016" s="89" t="s">
        <v>188</v>
      </c>
      <c r="H1016" s="140">
        <v>4150</v>
      </c>
      <c r="I1016" s="154">
        <f t="shared" si="32"/>
        <v>-0.03</v>
      </c>
      <c r="J1016" s="155">
        <f t="shared" si="33"/>
        <v>124.5</v>
      </c>
      <c r="K1016" s="156">
        <v>4025.5</v>
      </c>
      <c r="L1016" s="75"/>
    </row>
    <row r="1017" spans="1:12" x14ac:dyDescent="0.25">
      <c r="A1017" s="87">
        <v>1007</v>
      </c>
      <c r="B1017" s="137" t="s">
        <v>28</v>
      </c>
      <c r="C1017" s="138" t="s">
        <v>1968</v>
      </c>
      <c r="D1017" s="137" t="s">
        <v>28</v>
      </c>
      <c r="E1017" s="141" t="s">
        <v>1968</v>
      </c>
      <c r="F1017" s="88" t="s">
        <v>3211</v>
      </c>
      <c r="G1017" s="89" t="s">
        <v>188</v>
      </c>
      <c r="H1017" s="140">
        <v>1238</v>
      </c>
      <c r="I1017" s="154">
        <f t="shared" si="32"/>
        <v>-3.0000000000000082E-2</v>
      </c>
      <c r="J1017" s="155">
        <f t="shared" si="33"/>
        <v>37.1400000000001</v>
      </c>
      <c r="K1017" s="156">
        <v>1200.8599999999999</v>
      </c>
      <c r="L1017" s="75"/>
    </row>
    <row r="1018" spans="1:12" x14ac:dyDescent="0.25">
      <c r="A1018" s="87">
        <v>1008</v>
      </c>
      <c r="B1018" s="137" t="s">
        <v>28</v>
      </c>
      <c r="C1018" s="138" t="s">
        <v>1969</v>
      </c>
      <c r="D1018" s="137" t="s">
        <v>28</v>
      </c>
      <c r="E1018" s="141" t="s">
        <v>1969</v>
      </c>
      <c r="F1018" s="88" t="s">
        <v>3212</v>
      </c>
      <c r="G1018" s="89" t="s">
        <v>188</v>
      </c>
      <c r="H1018" s="140">
        <v>1238</v>
      </c>
      <c r="I1018" s="154">
        <f t="shared" si="32"/>
        <v>-3.0000000000000082E-2</v>
      </c>
      <c r="J1018" s="155">
        <f t="shared" si="33"/>
        <v>37.1400000000001</v>
      </c>
      <c r="K1018" s="156">
        <v>1200.8599999999999</v>
      </c>
      <c r="L1018" s="75"/>
    </row>
    <row r="1019" spans="1:12" x14ac:dyDescent="0.25">
      <c r="A1019" s="87">
        <v>1009</v>
      </c>
      <c r="B1019" s="137" t="s">
        <v>28</v>
      </c>
      <c r="C1019" s="138" t="s">
        <v>1970</v>
      </c>
      <c r="D1019" s="137" t="s">
        <v>28</v>
      </c>
      <c r="E1019" s="141" t="s">
        <v>1970</v>
      </c>
      <c r="F1019" s="88" t="s">
        <v>3213</v>
      </c>
      <c r="G1019" s="89" t="s">
        <v>188</v>
      </c>
      <c r="H1019" s="140">
        <v>1240</v>
      </c>
      <c r="I1019" s="154">
        <f t="shared" si="32"/>
        <v>-3.0000000000000037E-2</v>
      </c>
      <c r="J1019" s="155">
        <f t="shared" si="33"/>
        <v>37.200000000000045</v>
      </c>
      <c r="K1019" s="156">
        <v>1202.8</v>
      </c>
      <c r="L1019" s="75"/>
    </row>
    <row r="1020" spans="1:12" x14ac:dyDescent="0.25">
      <c r="A1020" s="87">
        <v>1010</v>
      </c>
      <c r="B1020" s="137" t="s">
        <v>28</v>
      </c>
      <c r="C1020" s="138" t="s">
        <v>1971</v>
      </c>
      <c r="D1020" s="137" t="s">
        <v>28</v>
      </c>
      <c r="E1020" s="141" t="s">
        <v>1971</v>
      </c>
      <c r="F1020" s="88" t="s">
        <v>3214</v>
      </c>
      <c r="G1020" s="89" t="s">
        <v>188</v>
      </c>
      <c r="H1020" s="140">
        <v>2480</v>
      </c>
      <c r="I1020" s="154">
        <f t="shared" si="32"/>
        <v>-3.0000000000000037E-2</v>
      </c>
      <c r="J1020" s="155">
        <f t="shared" si="33"/>
        <v>74.400000000000091</v>
      </c>
      <c r="K1020" s="156">
        <v>2405.6</v>
      </c>
      <c r="L1020" s="75"/>
    </row>
    <row r="1021" spans="1:12" x14ac:dyDescent="0.25">
      <c r="A1021" s="87">
        <v>1011</v>
      </c>
      <c r="B1021" s="137" t="s">
        <v>28</v>
      </c>
      <c r="C1021" s="138" t="s">
        <v>1972</v>
      </c>
      <c r="D1021" s="137" t="s">
        <v>28</v>
      </c>
      <c r="E1021" s="141" t="s">
        <v>1972</v>
      </c>
      <c r="F1021" s="88" t="s">
        <v>3215</v>
      </c>
      <c r="G1021" s="89" t="s">
        <v>188</v>
      </c>
      <c r="H1021" s="140">
        <v>2485</v>
      </c>
      <c r="I1021" s="154">
        <f t="shared" si="32"/>
        <v>-3.0000000000000072E-2</v>
      </c>
      <c r="J1021" s="155">
        <f t="shared" si="33"/>
        <v>74.550000000000182</v>
      </c>
      <c r="K1021" s="156">
        <v>2410.4499999999998</v>
      </c>
      <c r="L1021" s="75"/>
    </row>
    <row r="1022" spans="1:12" x14ac:dyDescent="0.25">
      <c r="A1022" s="87">
        <v>1012</v>
      </c>
      <c r="B1022" s="137" t="s">
        <v>28</v>
      </c>
      <c r="C1022" s="138" t="s">
        <v>1973</v>
      </c>
      <c r="D1022" s="137" t="s">
        <v>28</v>
      </c>
      <c r="E1022" s="141" t="s">
        <v>1973</v>
      </c>
      <c r="F1022" s="88" t="s">
        <v>3216</v>
      </c>
      <c r="G1022" s="89" t="s">
        <v>188</v>
      </c>
      <c r="H1022" s="140">
        <v>2490</v>
      </c>
      <c r="I1022" s="154">
        <f t="shared" si="32"/>
        <v>-3.000000000000011E-2</v>
      </c>
      <c r="J1022" s="155">
        <f t="shared" si="33"/>
        <v>74.700000000000273</v>
      </c>
      <c r="K1022" s="156">
        <v>2415.2999999999997</v>
      </c>
      <c r="L1022" s="75"/>
    </row>
    <row r="1023" spans="1:12" x14ac:dyDescent="0.25">
      <c r="A1023" s="87">
        <v>1013</v>
      </c>
      <c r="B1023" s="137" t="s">
        <v>28</v>
      </c>
      <c r="C1023" s="138" t="s">
        <v>1974</v>
      </c>
      <c r="D1023" s="137" t="s">
        <v>28</v>
      </c>
      <c r="E1023" s="141" t="s">
        <v>1974</v>
      </c>
      <c r="F1023" s="88" t="s">
        <v>3217</v>
      </c>
      <c r="G1023" s="89" t="s">
        <v>188</v>
      </c>
      <c r="H1023" s="140">
        <v>3715</v>
      </c>
      <c r="I1023" s="154">
        <f t="shared" si="32"/>
        <v>-3.0000000000000072E-2</v>
      </c>
      <c r="J1023" s="155">
        <f t="shared" si="33"/>
        <v>111.45000000000027</v>
      </c>
      <c r="K1023" s="156">
        <v>3603.5499999999997</v>
      </c>
      <c r="L1023" s="75"/>
    </row>
    <row r="1024" spans="1:12" x14ac:dyDescent="0.25">
      <c r="A1024" s="87">
        <v>1014</v>
      </c>
      <c r="B1024" s="137" t="s">
        <v>28</v>
      </c>
      <c r="C1024" s="138" t="s">
        <v>1975</v>
      </c>
      <c r="D1024" s="137" t="s">
        <v>28</v>
      </c>
      <c r="E1024" s="141" t="s">
        <v>1975</v>
      </c>
      <c r="F1024" s="88" t="s">
        <v>3218</v>
      </c>
      <c r="G1024" s="89" t="s">
        <v>188</v>
      </c>
      <c r="H1024" s="140">
        <v>7430</v>
      </c>
      <c r="I1024" s="154">
        <f t="shared" si="32"/>
        <v>-3.0000000000000072E-2</v>
      </c>
      <c r="J1024" s="155">
        <f t="shared" si="33"/>
        <v>222.90000000000055</v>
      </c>
      <c r="K1024" s="156">
        <v>7207.0999999999995</v>
      </c>
      <c r="L1024" s="75"/>
    </row>
    <row r="1025" spans="1:12" x14ac:dyDescent="0.25">
      <c r="A1025" s="87">
        <v>1015</v>
      </c>
      <c r="B1025" s="137" t="s">
        <v>28</v>
      </c>
      <c r="C1025" s="138" t="s">
        <v>1976</v>
      </c>
      <c r="D1025" s="137" t="s">
        <v>28</v>
      </c>
      <c r="E1025" s="141" t="s">
        <v>1976</v>
      </c>
      <c r="F1025" s="88" t="s">
        <v>3219</v>
      </c>
      <c r="G1025" s="89" t="s">
        <v>188</v>
      </c>
      <c r="H1025" s="140">
        <v>11160</v>
      </c>
      <c r="I1025" s="154">
        <f t="shared" si="32"/>
        <v>-3.00000000000001E-2</v>
      </c>
      <c r="J1025" s="155">
        <f t="shared" si="33"/>
        <v>334.80000000000109</v>
      </c>
      <c r="K1025" s="156">
        <v>10825.199999999999</v>
      </c>
      <c r="L1025" s="75"/>
    </row>
    <row r="1026" spans="1:12" x14ac:dyDescent="0.25">
      <c r="A1026" s="87">
        <v>1016</v>
      </c>
      <c r="B1026" s="137" t="s">
        <v>28</v>
      </c>
      <c r="C1026" s="138" t="s">
        <v>1977</v>
      </c>
      <c r="D1026" s="137" t="s">
        <v>28</v>
      </c>
      <c r="E1026" s="141" t="s">
        <v>1977</v>
      </c>
      <c r="F1026" s="88" t="s">
        <v>3220</v>
      </c>
      <c r="G1026" s="89" t="s">
        <v>188</v>
      </c>
      <c r="H1026" s="140">
        <v>11160</v>
      </c>
      <c r="I1026" s="154">
        <f t="shared" si="32"/>
        <v>-3.00000000000001E-2</v>
      </c>
      <c r="J1026" s="155">
        <f t="shared" si="33"/>
        <v>334.80000000000109</v>
      </c>
      <c r="K1026" s="156">
        <v>10825.199999999999</v>
      </c>
      <c r="L1026" s="75"/>
    </row>
    <row r="1027" spans="1:12" x14ac:dyDescent="0.25">
      <c r="A1027" s="87">
        <v>1017</v>
      </c>
      <c r="B1027" s="137" t="s">
        <v>28</v>
      </c>
      <c r="C1027" s="138" t="s">
        <v>1978</v>
      </c>
      <c r="D1027" s="137" t="s">
        <v>28</v>
      </c>
      <c r="E1027" s="141" t="s">
        <v>1978</v>
      </c>
      <c r="F1027" s="88" t="s">
        <v>3221</v>
      </c>
      <c r="G1027" s="89" t="s">
        <v>188</v>
      </c>
      <c r="H1027" s="140">
        <v>17370</v>
      </c>
      <c r="I1027" s="154">
        <f t="shared" si="32"/>
        <v>-3.0000000000000127E-2</v>
      </c>
      <c r="J1027" s="155">
        <f t="shared" si="33"/>
        <v>521.10000000000218</v>
      </c>
      <c r="K1027" s="156">
        <v>16848.899999999998</v>
      </c>
      <c r="L1027" s="75"/>
    </row>
    <row r="1028" spans="1:12" x14ac:dyDescent="0.25">
      <c r="A1028" s="87">
        <v>1018</v>
      </c>
      <c r="B1028" s="137" t="s">
        <v>28</v>
      </c>
      <c r="C1028" s="138" t="s">
        <v>1979</v>
      </c>
      <c r="D1028" s="137" t="s">
        <v>28</v>
      </c>
      <c r="E1028" s="141" t="s">
        <v>1979</v>
      </c>
      <c r="F1028" s="88" t="s">
        <v>3222</v>
      </c>
      <c r="G1028" s="89" t="s">
        <v>188</v>
      </c>
      <c r="H1028" s="140">
        <v>29760</v>
      </c>
      <c r="I1028" s="154">
        <f t="shared" si="32"/>
        <v>-2.9999999999999975E-2</v>
      </c>
      <c r="J1028" s="155">
        <f t="shared" si="33"/>
        <v>892.79999999999927</v>
      </c>
      <c r="K1028" s="156">
        <v>28867.200000000001</v>
      </c>
      <c r="L1028" s="75"/>
    </row>
    <row r="1029" spans="1:12" x14ac:dyDescent="0.25">
      <c r="A1029" s="87">
        <v>1019</v>
      </c>
      <c r="B1029" s="137" t="s">
        <v>28</v>
      </c>
      <c r="C1029" s="138" t="s">
        <v>1980</v>
      </c>
      <c r="D1029" s="137" t="s">
        <v>28</v>
      </c>
      <c r="E1029" s="141" t="s">
        <v>1980</v>
      </c>
      <c r="F1029" s="88" t="s">
        <v>3223</v>
      </c>
      <c r="G1029" s="89" t="s">
        <v>188</v>
      </c>
      <c r="H1029" s="140">
        <v>31880</v>
      </c>
      <c r="I1029" s="154">
        <f t="shared" si="32"/>
        <v>-3.0000000000000044E-2</v>
      </c>
      <c r="J1029" s="155">
        <f t="shared" si="33"/>
        <v>956.40000000000146</v>
      </c>
      <c r="K1029" s="156">
        <v>30923.599999999999</v>
      </c>
      <c r="L1029" s="75"/>
    </row>
    <row r="1030" spans="1:12" x14ac:dyDescent="0.25">
      <c r="A1030" s="87">
        <v>1020</v>
      </c>
      <c r="B1030" s="137" t="s">
        <v>28</v>
      </c>
      <c r="C1030" s="138" t="s">
        <v>1981</v>
      </c>
      <c r="D1030" s="137" t="s">
        <v>28</v>
      </c>
      <c r="E1030" s="141" t="s">
        <v>1981</v>
      </c>
      <c r="F1030" s="88" t="s">
        <v>2830</v>
      </c>
      <c r="G1030" s="89" t="s">
        <v>188</v>
      </c>
      <c r="H1030" s="140">
        <v>11190</v>
      </c>
      <c r="I1030" s="154">
        <f t="shared" si="32"/>
        <v>-3.0000000000000065E-2</v>
      </c>
      <c r="J1030" s="155">
        <f t="shared" si="33"/>
        <v>335.70000000000073</v>
      </c>
      <c r="K1030" s="156">
        <v>10854.3</v>
      </c>
      <c r="L1030" s="75"/>
    </row>
    <row r="1031" spans="1:12" x14ac:dyDescent="0.25">
      <c r="A1031" s="87">
        <v>1021</v>
      </c>
      <c r="B1031" s="137" t="s">
        <v>28</v>
      </c>
      <c r="C1031" s="138" t="s">
        <v>1982</v>
      </c>
      <c r="D1031" s="137" t="s">
        <v>28</v>
      </c>
      <c r="E1031" s="141" t="s">
        <v>1982</v>
      </c>
      <c r="F1031" s="88" t="s">
        <v>2831</v>
      </c>
      <c r="G1031" s="89" t="s">
        <v>188</v>
      </c>
      <c r="H1031" s="140">
        <v>45510</v>
      </c>
      <c r="I1031" s="154">
        <f t="shared" si="32"/>
        <v>-3.0000000000000065E-2</v>
      </c>
      <c r="J1031" s="155">
        <f t="shared" si="33"/>
        <v>1365.3000000000029</v>
      </c>
      <c r="K1031" s="156">
        <v>44144.7</v>
      </c>
      <c r="L1031" s="75"/>
    </row>
    <row r="1032" spans="1:12" x14ac:dyDescent="0.25">
      <c r="A1032" s="87">
        <v>1022</v>
      </c>
      <c r="B1032" s="137" t="s">
        <v>28</v>
      </c>
      <c r="C1032" s="138" t="s">
        <v>1983</v>
      </c>
      <c r="D1032" s="137" t="s">
        <v>28</v>
      </c>
      <c r="E1032" s="141" t="s">
        <v>1983</v>
      </c>
      <c r="F1032" s="88" t="s">
        <v>2832</v>
      </c>
      <c r="G1032" s="89" t="s">
        <v>188</v>
      </c>
      <c r="H1032" s="140">
        <v>2635</v>
      </c>
      <c r="I1032" s="154">
        <f t="shared" si="32"/>
        <v>-3.0000000000000068E-2</v>
      </c>
      <c r="J1032" s="155">
        <f t="shared" si="33"/>
        <v>79.050000000000182</v>
      </c>
      <c r="K1032" s="156">
        <v>2555.9499999999998</v>
      </c>
      <c r="L1032" s="75"/>
    </row>
    <row r="1033" spans="1:12" x14ac:dyDescent="0.25">
      <c r="A1033" s="87">
        <v>1023</v>
      </c>
      <c r="B1033" s="137" t="s">
        <v>28</v>
      </c>
      <c r="C1033" s="138" t="s">
        <v>1984</v>
      </c>
      <c r="D1033" s="137" t="s">
        <v>28</v>
      </c>
      <c r="E1033" s="141" t="s">
        <v>1984</v>
      </c>
      <c r="F1033" s="88" t="s">
        <v>3224</v>
      </c>
      <c r="G1033" s="89" t="s">
        <v>188</v>
      </c>
      <c r="H1033" s="140">
        <v>11190</v>
      </c>
      <c r="I1033" s="154">
        <f t="shared" si="32"/>
        <v>-3.0000000000000065E-2</v>
      </c>
      <c r="J1033" s="155">
        <f t="shared" si="33"/>
        <v>335.70000000000073</v>
      </c>
      <c r="K1033" s="156">
        <v>10854.3</v>
      </c>
      <c r="L1033" s="75"/>
    </row>
    <row r="1034" spans="1:12" x14ac:dyDescent="0.25">
      <c r="A1034" s="87">
        <v>1024</v>
      </c>
      <c r="B1034" s="137" t="s">
        <v>28</v>
      </c>
      <c r="C1034" s="138" t="s">
        <v>1985</v>
      </c>
      <c r="D1034" s="137" t="s">
        <v>28</v>
      </c>
      <c r="E1034" s="141" t="s">
        <v>1985</v>
      </c>
      <c r="F1034" s="88" t="s">
        <v>3225</v>
      </c>
      <c r="G1034" s="89" t="s">
        <v>188</v>
      </c>
      <c r="H1034" s="140">
        <v>1238</v>
      </c>
      <c r="I1034" s="154">
        <f t="shared" si="32"/>
        <v>-3.0000000000000082E-2</v>
      </c>
      <c r="J1034" s="155">
        <f t="shared" si="33"/>
        <v>37.1400000000001</v>
      </c>
      <c r="K1034" s="156">
        <v>1200.8599999999999</v>
      </c>
      <c r="L1034" s="75"/>
    </row>
    <row r="1035" spans="1:12" x14ac:dyDescent="0.25">
      <c r="A1035" s="87">
        <v>1025</v>
      </c>
      <c r="B1035" s="137" t="s">
        <v>28</v>
      </c>
      <c r="C1035" s="138" t="s">
        <v>1986</v>
      </c>
      <c r="D1035" s="137" t="s">
        <v>28</v>
      </c>
      <c r="E1035" s="141" t="s">
        <v>1986</v>
      </c>
      <c r="F1035" s="88" t="s">
        <v>3226</v>
      </c>
      <c r="G1035" s="89" t="s">
        <v>188</v>
      </c>
      <c r="H1035" s="140">
        <v>578</v>
      </c>
      <c r="I1035" s="154">
        <f t="shared" si="32"/>
        <v>-3.0000000000000054E-2</v>
      </c>
      <c r="J1035" s="155">
        <f t="shared" si="33"/>
        <v>17.340000000000032</v>
      </c>
      <c r="K1035" s="156">
        <v>560.66</v>
      </c>
      <c r="L1035" s="75"/>
    </row>
    <row r="1036" spans="1:12" x14ac:dyDescent="0.25">
      <c r="A1036" s="87">
        <v>1026</v>
      </c>
      <c r="B1036" s="137" t="s">
        <v>28</v>
      </c>
      <c r="C1036" s="138" t="s">
        <v>1987</v>
      </c>
      <c r="D1036" s="137" t="s">
        <v>28</v>
      </c>
      <c r="E1036" s="141" t="s">
        <v>1987</v>
      </c>
      <c r="F1036" s="88" t="s">
        <v>3227</v>
      </c>
      <c r="G1036" s="89" t="s">
        <v>188</v>
      </c>
      <c r="H1036" s="140">
        <v>4050</v>
      </c>
      <c r="I1036" s="154">
        <f t="shared" ref="I1036:I1099" si="34">(K1036-H1036)/H1036</f>
        <v>-0.03</v>
      </c>
      <c r="J1036" s="155">
        <f t="shared" ref="J1036:J1099" si="35">H1036-K1036</f>
        <v>121.5</v>
      </c>
      <c r="K1036" s="156">
        <v>3928.5</v>
      </c>
      <c r="L1036" s="75"/>
    </row>
    <row r="1037" spans="1:12" x14ac:dyDescent="0.25">
      <c r="A1037" s="87">
        <v>1027</v>
      </c>
      <c r="B1037" s="137" t="s">
        <v>28</v>
      </c>
      <c r="C1037" s="138" t="s">
        <v>1988</v>
      </c>
      <c r="D1037" s="137" t="s">
        <v>28</v>
      </c>
      <c r="E1037" s="141" t="s">
        <v>1988</v>
      </c>
      <c r="F1037" s="88" t="s">
        <v>3228</v>
      </c>
      <c r="G1037" s="89" t="s">
        <v>188</v>
      </c>
      <c r="H1037" s="140">
        <v>6840</v>
      </c>
      <c r="I1037" s="154">
        <f t="shared" si="34"/>
        <v>-2.9999999999999975E-2</v>
      </c>
      <c r="J1037" s="155">
        <f t="shared" si="35"/>
        <v>205.19999999999982</v>
      </c>
      <c r="K1037" s="156">
        <v>6634.8</v>
      </c>
      <c r="L1037" s="75"/>
    </row>
    <row r="1038" spans="1:12" x14ac:dyDescent="0.25">
      <c r="A1038" s="87">
        <v>1028</v>
      </c>
      <c r="B1038" s="137" t="s">
        <v>28</v>
      </c>
      <c r="C1038" s="138" t="s">
        <v>1989</v>
      </c>
      <c r="D1038" s="137" t="s">
        <v>28</v>
      </c>
      <c r="E1038" s="141" t="s">
        <v>1989</v>
      </c>
      <c r="F1038" s="88" t="s">
        <v>3229</v>
      </c>
      <c r="G1038" s="89" t="s">
        <v>188</v>
      </c>
      <c r="H1038" s="140">
        <v>4800</v>
      </c>
      <c r="I1038" s="154">
        <f t="shared" si="34"/>
        <v>-0.03</v>
      </c>
      <c r="J1038" s="155">
        <f t="shared" si="35"/>
        <v>144</v>
      </c>
      <c r="K1038" s="156">
        <v>4656</v>
      </c>
      <c r="L1038" s="75"/>
    </row>
    <row r="1039" spans="1:12" x14ac:dyDescent="0.25">
      <c r="A1039" s="87">
        <v>1029</v>
      </c>
      <c r="B1039" s="137" t="s">
        <v>28</v>
      </c>
      <c r="C1039" s="138" t="s">
        <v>1990</v>
      </c>
      <c r="D1039" s="137" t="s">
        <v>28</v>
      </c>
      <c r="E1039" s="141" t="s">
        <v>1990</v>
      </c>
      <c r="F1039" s="88" t="s">
        <v>3230</v>
      </c>
      <c r="G1039" s="89" t="s">
        <v>188</v>
      </c>
      <c r="H1039" s="140">
        <v>155</v>
      </c>
      <c r="I1039" s="154">
        <f t="shared" si="34"/>
        <v>-3.0000000000000037E-2</v>
      </c>
      <c r="J1039" s="155">
        <f t="shared" si="35"/>
        <v>4.6500000000000057</v>
      </c>
      <c r="K1039" s="156">
        <v>150.35</v>
      </c>
      <c r="L1039" s="75"/>
    </row>
    <row r="1040" spans="1:12" x14ac:dyDescent="0.25">
      <c r="A1040" s="87">
        <v>1030</v>
      </c>
      <c r="B1040" s="137" t="s">
        <v>28</v>
      </c>
      <c r="C1040" s="138" t="s">
        <v>1991</v>
      </c>
      <c r="D1040" s="137" t="s">
        <v>28</v>
      </c>
      <c r="E1040" s="141" t="s">
        <v>1991</v>
      </c>
      <c r="F1040" s="88" t="s">
        <v>3231</v>
      </c>
      <c r="G1040" s="89" t="s">
        <v>188</v>
      </c>
      <c r="H1040" s="140">
        <v>3110</v>
      </c>
      <c r="I1040" s="154">
        <f t="shared" si="34"/>
        <v>-3.0000000000000058E-2</v>
      </c>
      <c r="J1040" s="155">
        <f t="shared" si="35"/>
        <v>93.300000000000182</v>
      </c>
      <c r="K1040" s="156">
        <v>3016.7</v>
      </c>
      <c r="L1040" s="75"/>
    </row>
    <row r="1041" spans="1:12" x14ac:dyDescent="0.25">
      <c r="A1041" s="87">
        <v>1031</v>
      </c>
      <c r="B1041" s="137" t="s">
        <v>28</v>
      </c>
      <c r="C1041" s="138" t="s">
        <v>1992</v>
      </c>
      <c r="D1041" s="137" t="s">
        <v>28</v>
      </c>
      <c r="E1041" s="141" t="s">
        <v>1992</v>
      </c>
      <c r="F1041" s="88" t="s">
        <v>3232</v>
      </c>
      <c r="G1041" s="89" t="s">
        <v>188</v>
      </c>
      <c r="H1041" s="140">
        <v>2275</v>
      </c>
      <c r="I1041" s="154">
        <f t="shared" si="34"/>
        <v>-0.03</v>
      </c>
      <c r="J1041" s="155">
        <f t="shared" si="35"/>
        <v>68.25</v>
      </c>
      <c r="K1041" s="156">
        <v>2206.75</v>
      </c>
      <c r="L1041" s="75"/>
    </row>
    <row r="1042" spans="1:12" x14ac:dyDescent="0.25">
      <c r="A1042" s="87">
        <v>1032</v>
      </c>
      <c r="B1042" s="137" t="s">
        <v>28</v>
      </c>
      <c r="C1042" s="138" t="s">
        <v>1993</v>
      </c>
      <c r="D1042" s="137" t="s">
        <v>28</v>
      </c>
      <c r="E1042" s="141" t="s">
        <v>1993</v>
      </c>
      <c r="F1042" s="88" t="s">
        <v>3233</v>
      </c>
      <c r="G1042" s="89" t="s">
        <v>188</v>
      </c>
      <c r="H1042" s="140">
        <v>2715</v>
      </c>
      <c r="I1042" s="154">
        <f t="shared" si="34"/>
        <v>-3.00000000000001E-2</v>
      </c>
      <c r="J1042" s="155">
        <f t="shared" si="35"/>
        <v>81.450000000000273</v>
      </c>
      <c r="K1042" s="156">
        <v>2633.5499999999997</v>
      </c>
      <c r="L1042" s="75"/>
    </row>
    <row r="1043" spans="1:12" x14ac:dyDescent="0.25">
      <c r="A1043" s="87">
        <v>1033</v>
      </c>
      <c r="B1043" s="137" t="s">
        <v>28</v>
      </c>
      <c r="C1043" s="138" t="s">
        <v>1994</v>
      </c>
      <c r="D1043" s="137" t="s">
        <v>28</v>
      </c>
      <c r="E1043" s="141" t="s">
        <v>1994</v>
      </c>
      <c r="F1043" s="88" t="s">
        <v>3016</v>
      </c>
      <c r="G1043" s="89" t="s">
        <v>188</v>
      </c>
      <c r="H1043" s="140">
        <v>3095</v>
      </c>
      <c r="I1043" s="154">
        <f t="shared" si="34"/>
        <v>-2.9999999999999971E-2</v>
      </c>
      <c r="J1043" s="155">
        <f t="shared" si="35"/>
        <v>92.849999999999909</v>
      </c>
      <c r="K1043" s="156">
        <v>3002.15</v>
      </c>
      <c r="L1043" s="75"/>
    </row>
    <row r="1044" spans="1:12" x14ac:dyDescent="0.25">
      <c r="A1044" s="87">
        <v>1034</v>
      </c>
      <c r="B1044" s="137" t="s">
        <v>28</v>
      </c>
      <c r="C1044" s="138" t="s">
        <v>1995</v>
      </c>
      <c r="D1044" s="137" t="s">
        <v>28</v>
      </c>
      <c r="E1044" s="141" t="s">
        <v>1995</v>
      </c>
      <c r="F1044" s="88" t="s">
        <v>3234</v>
      </c>
      <c r="G1044" s="89" t="s">
        <v>188</v>
      </c>
      <c r="H1044" s="140">
        <v>72500</v>
      </c>
      <c r="I1044" s="154">
        <f t="shared" si="34"/>
        <v>-0.03</v>
      </c>
      <c r="J1044" s="155">
        <f t="shared" si="35"/>
        <v>2175</v>
      </c>
      <c r="K1044" s="156">
        <v>70325</v>
      </c>
      <c r="L1044" s="75"/>
    </row>
    <row r="1045" spans="1:12" x14ac:dyDescent="0.25">
      <c r="A1045" s="87">
        <v>1035</v>
      </c>
      <c r="B1045" s="137" t="s">
        <v>28</v>
      </c>
      <c r="C1045" s="138" t="s">
        <v>1996</v>
      </c>
      <c r="D1045" s="137" t="s">
        <v>28</v>
      </c>
      <c r="E1045" s="141" t="s">
        <v>1996</v>
      </c>
      <c r="F1045" s="88" t="s">
        <v>3235</v>
      </c>
      <c r="G1045" s="89" t="s">
        <v>188</v>
      </c>
      <c r="H1045" s="140">
        <v>56800</v>
      </c>
      <c r="I1045" s="154">
        <f t="shared" si="34"/>
        <v>-0.03</v>
      </c>
      <c r="J1045" s="155">
        <f t="shared" si="35"/>
        <v>1704</v>
      </c>
      <c r="K1045" s="156">
        <v>55096</v>
      </c>
      <c r="L1045" s="75"/>
    </row>
    <row r="1046" spans="1:12" x14ac:dyDescent="0.25">
      <c r="A1046" s="87">
        <v>1036</v>
      </c>
      <c r="B1046" s="137" t="s">
        <v>28</v>
      </c>
      <c r="C1046" s="138" t="s">
        <v>1997</v>
      </c>
      <c r="D1046" s="137" t="s">
        <v>28</v>
      </c>
      <c r="E1046" s="141" t="s">
        <v>1997</v>
      </c>
      <c r="F1046" s="88" t="s">
        <v>3236</v>
      </c>
      <c r="G1046" s="89" t="s">
        <v>188</v>
      </c>
      <c r="H1046" s="140">
        <v>57600</v>
      </c>
      <c r="I1046" s="154">
        <f t="shared" si="34"/>
        <v>-0.03</v>
      </c>
      <c r="J1046" s="155">
        <f t="shared" si="35"/>
        <v>1728</v>
      </c>
      <c r="K1046" s="156">
        <v>55872</v>
      </c>
      <c r="L1046" s="75"/>
    </row>
    <row r="1047" spans="1:12" x14ac:dyDescent="0.25">
      <c r="A1047" s="87">
        <v>1037</v>
      </c>
      <c r="B1047" s="137" t="s">
        <v>28</v>
      </c>
      <c r="C1047" s="138" t="s">
        <v>1998</v>
      </c>
      <c r="D1047" s="137" t="s">
        <v>28</v>
      </c>
      <c r="E1047" s="141" t="s">
        <v>1998</v>
      </c>
      <c r="F1047" s="88" t="s">
        <v>3237</v>
      </c>
      <c r="G1047" s="89" t="s">
        <v>188</v>
      </c>
      <c r="H1047" s="140">
        <v>3050</v>
      </c>
      <c r="I1047" s="154">
        <f t="shared" si="34"/>
        <v>-0.03</v>
      </c>
      <c r="J1047" s="155">
        <f t="shared" si="35"/>
        <v>91.5</v>
      </c>
      <c r="K1047" s="156">
        <v>2958.5</v>
      </c>
      <c r="L1047" s="75"/>
    </row>
    <row r="1048" spans="1:12" x14ac:dyDescent="0.25">
      <c r="A1048" s="87">
        <v>1038</v>
      </c>
      <c r="B1048" s="137" t="s">
        <v>28</v>
      </c>
      <c r="C1048" s="138" t="s">
        <v>1999</v>
      </c>
      <c r="D1048" s="137" t="s">
        <v>28</v>
      </c>
      <c r="E1048" s="141" t="s">
        <v>1999</v>
      </c>
      <c r="F1048" s="88" t="s">
        <v>3238</v>
      </c>
      <c r="G1048" s="89" t="s">
        <v>188</v>
      </c>
      <c r="H1048" s="140">
        <v>3125</v>
      </c>
      <c r="I1048" s="154">
        <f t="shared" si="34"/>
        <v>-0.03</v>
      </c>
      <c r="J1048" s="155">
        <f t="shared" si="35"/>
        <v>93.75</v>
      </c>
      <c r="K1048" s="156">
        <v>3031.25</v>
      </c>
      <c r="L1048" s="75"/>
    </row>
    <row r="1049" spans="1:12" x14ac:dyDescent="0.25">
      <c r="A1049" s="87">
        <v>1039</v>
      </c>
      <c r="B1049" s="137" t="s">
        <v>28</v>
      </c>
      <c r="C1049" s="138" t="s">
        <v>2000</v>
      </c>
      <c r="D1049" s="137" t="s">
        <v>28</v>
      </c>
      <c r="E1049" s="141" t="s">
        <v>2000</v>
      </c>
      <c r="F1049" s="88" t="s">
        <v>3239</v>
      </c>
      <c r="G1049" s="89" t="s">
        <v>188</v>
      </c>
      <c r="H1049" s="140">
        <v>29330</v>
      </c>
      <c r="I1049" s="154">
        <f t="shared" si="34"/>
        <v>-0.05</v>
      </c>
      <c r="J1049" s="155">
        <f t="shared" si="35"/>
        <v>1466.5</v>
      </c>
      <c r="K1049" s="156">
        <v>27863.5</v>
      </c>
      <c r="L1049" s="75"/>
    </row>
    <row r="1050" spans="1:12" x14ac:dyDescent="0.25">
      <c r="A1050" s="87">
        <v>1040</v>
      </c>
      <c r="B1050" s="137" t="s">
        <v>28</v>
      </c>
      <c r="C1050" s="138" t="s">
        <v>2001</v>
      </c>
      <c r="D1050" s="137" t="s">
        <v>28</v>
      </c>
      <c r="E1050" s="141" t="s">
        <v>2001</v>
      </c>
      <c r="F1050" s="88" t="s">
        <v>3240</v>
      </c>
      <c r="G1050" s="89" t="s">
        <v>188</v>
      </c>
      <c r="H1050" s="140">
        <v>6830</v>
      </c>
      <c r="I1050" s="154">
        <f t="shared" si="34"/>
        <v>-3.0000000000000079E-2</v>
      </c>
      <c r="J1050" s="155">
        <f t="shared" si="35"/>
        <v>204.90000000000055</v>
      </c>
      <c r="K1050" s="156">
        <v>6625.0999999999995</v>
      </c>
      <c r="L1050" s="75"/>
    </row>
    <row r="1051" spans="1:12" x14ac:dyDescent="0.25">
      <c r="A1051" s="87">
        <v>1041</v>
      </c>
      <c r="B1051" s="137" t="s">
        <v>28</v>
      </c>
      <c r="C1051" s="138" t="s">
        <v>2002</v>
      </c>
      <c r="D1051" s="137" t="s">
        <v>28</v>
      </c>
      <c r="E1051" s="141" t="s">
        <v>2002</v>
      </c>
      <c r="F1051" s="88" t="s">
        <v>3241</v>
      </c>
      <c r="G1051" s="89" t="s">
        <v>188</v>
      </c>
      <c r="H1051" s="140">
        <v>12380</v>
      </c>
      <c r="I1051" s="154">
        <f t="shared" si="34"/>
        <v>-0.05</v>
      </c>
      <c r="J1051" s="155">
        <f t="shared" si="35"/>
        <v>619</v>
      </c>
      <c r="K1051" s="156">
        <v>11761</v>
      </c>
      <c r="L1051" s="75"/>
    </row>
    <row r="1052" spans="1:12" x14ac:dyDescent="0.25">
      <c r="A1052" s="87">
        <v>1042</v>
      </c>
      <c r="B1052" s="137" t="s">
        <v>28</v>
      </c>
      <c r="C1052" s="138" t="s">
        <v>2003</v>
      </c>
      <c r="D1052" s="137" t="s">
        <v>28</v>
      </c>
      <c r="E1052" s="141" t="s">
        <v>2003</v>
      </c>
      <c r="F1052" s="88" t="s">
        <v>3242</v>
      </c>
      <c r="G1052" s="89" t="s">
        <v>188</v>
      </c>
      <c r="H1052" s="140">
        <v>43390</v>
      </c>
      <c r="I1052" s="154">
        <f t="shared" si="34"/>
        <v>-0.05</v>
      </c>
      <c r="J1052" s="155">
        <f t="shared" si="35"/>
        <v>2169.5</v>
      </c>
      <c r="K1052" s="156">
        <v>41220.5</v>
      </c>
      <c r="L1052" s="75"/>
    </row>
    <row r="1053" spans="1:12" x14ac:dyDescent="0.25">
      <c r="A1053" s="87">
        <v>1043</v>
      </c>
      <c r="B1053" s="137" t="s">
        <v>28</v>
      </c>
      <c r="C1053" s="138" t="s">
        <v>2004</v>
      </c>
      <c r="D1053" s="137" t="s">
        <v>28</v>
      </c>
      <c r="E1053" s="141" t="s">
        <v>2004</v>
      </c>
      <c r="F1053" s="88" t="s">
        <v>3243</v>
      </c>
      <c r="G1053" s="89" t="s">
        <v>188</v>
      </c>
      <c r="H1053" s="140">
        <v>239900</v>
      </c>
      <c r="I1053" s="154">
        <f t="shared" si="34"/>
        <v>-0.03</v>
      </c>
      <c r="J1053" s="155">
        <f t="shared" si="35"/>
        <v>7197</v>
      </c>
      <c r="K1053" s="156">
        <v>232703</v>
      </c>
      <c r="L1053" s="75"/>
    </row>
    <row r="1054" spans="1:12" x14ac:dyDescent="0.25">
      <c r="A1054" s="87">
        <v>1044</v>
      </c>
      <c r="B1054" s="137" t="s">
        <v>28</v>
      </c>
      <c r="C1054" s="138" t="s">
        <v>2005</v>
      </c>
      <c r="D1054" s="137" t="s">
        <v>28</v>
      </c>
      <c r="E1054" s="141" t="s">
        <v>2005</v>
      </c>
      <c r="F1054" s="88" t="s">
        <v>2006</v>
      </c>
      <c r="G1054" s="89" t="s">
        <v>188</v>
      </c>
      <c r="H1054" s="140">
        <v>197</v>
      </c>
      <c r="I1054" s="154">
        <f t="shared" si="34"/>
        <v>-5.0000000000000114E-2</v>
      </c>
      <c r="J1054" s="155">
        <f t="shared" si="35"/>
        <v>9.8500000000000227</v>
      </c>
      <c r="K1054" s="156">
        <v>187.14999999999998</v>
      </c>
      <c r="L1054" s="75"/>
    </row>
    <row r="1055" spans="1:12" x14ac:dyDescent="0.25">
      <c r="A1055" s="87">
        <v>1045</v>
      </c>
      <c r="B1055" s="137" t="s">
        <v>28</v>
      </c>
      <c r="C1055" s="138" t="s">
        <v>2007</v>
      </c>
      <c r="D1055" s="137" t="s">
        <v>28</v>
      </c>
      <c r="E1055" s="141" t="s">
        <v>2007</v>
      </c>
      <c r="F1055" s="88" t="s">
        <v>2008</v>
      </c>
      <c r="G1055" s="89" t="s">
        <v>188</v>
      </c>
      <c r="H1055" s="140">
        <v>125</v>
      </c>
      <c r="I1055" s="154">
        <f t="shared" si="34"/>
        <v>-0.03</v>
      </c>
      <c r="J1055" s="155">
        <f t="shared" si="35"/>
        <v>3.75</v>
      </c>
      <c r="K1055" s="156">
        <v>121.25</v>
      </c>
      <c r="L1055" s="75"/>
    </row>
    <row r="1056" spans="1:12" x14ac:dyDescent="0.25">
      <c r="A1056" s="87">
        <v>1046</v>
      </c>
      <c r="B1056" s="137" t="s">
        <v>28</v>
      </c>
      <c r="C1056" s="138" t="s">
        <v>2009</v>
      </c>
      <c r="D1056" s="137" t="s">
        <v>28</v>
      </c>
      <c r="E1056" s="141" t="s">
        <v>2009</v>
      </c>
      <c r="F1056" s="88" t="s">
        <v>2010</v>
      </c>
      <c r="G1056" s="89" t="s">
        <v>188</v>
      </c>
      <c r="H1056" s="140">
        <v>610</v>
      </c>
      <c r="I1056" s="154">
        <f t="shared" si="34"/>
        <v>-3.0000000000000113E-2</v>
      </c>
      <c r="J1056" s="155">
        <f t="shared" si="35"/>
        <v>18.300000000000068</v>
      </c>
      <c r="K1056" s="156">
        <v>591.69999999999993</v>
      </c>
      <c r="L1056" s="75"/>
    </row>
    <row r="1057" spans="1:12" x14ac:dyDescent="0.25">
      <c r="A1057" s="87">
        <v>1047</v>
      </c>
      <c r="B1057" s="137" t="s">
        <v>28</v>
      </c>
      <c r="C1057" s="138" t="s">
        <v>2011</v>
      </c>
      <c r="D1057" s="137" t="s">
        <v>28</v>
      </c>
      <c r="E1057" s="141" t="s">
        <v>2011</v>
      </c>
      <c r="F1057" s="88" t="s">
        <v>2012</v>
      </c>
      <c r="G1057" s="89" t="s">
        <v>188</v>
      </c>
      <c r="H1057" s="140">
        <v>248</v>
      </c>
      <c r="I1057" s="154">
        <f t="shared" si="34"/>
        <v>-2.9999999999999992E-2</v>
      </c>
      <c r="J1057" s="155">
        <f t="shared" si="35"/>
        <v>7.4399999999999977</v>
      </c>
      <c r="K1057" s="156">
        <v>240.56</v>
      </c>
      <c r="L1057" s="75"/>
    </row>
    <row r="1058" spans="1:12" x14ac:dyDescent="0.25">
      <c r="A1058" s="87">
        <v>1048</v>
      </c>
      <c r="B1058" s="137" t="s">
        <v>28</v>
      </c>
      <c r="C1058" s="138" t="s">
        <v>2013</v>
      </c>
      <c r="D1058" s="137" t="s">
        <v>28</v>
      </c>
      <c r="E1058" s="141" t="s">
        <v>2013</v>
      </c>
      <c r="F1058" s="88" t="s">
        <v>2014</v>
      </c>
      <c r="G1058" s="89" t="s">
        <v>188</v>
      </c>
      <c r="H1058" s="140">
        <v>1310</v>
      </c>
      <c r="I1058" s="154">
        <f t="shared" si="34"/>
        <v>-2.9999999999999964E-2</v>
      </c>
      <c r="J1058" s="155">
        <f t="shared" si="35"/>
        <v>39.299999999999955</v>
      </c>
      <c r="K1058" s="156">
        <v>1270.7</v>
      </c>
      <c r="L1058" s="75"/>
    </row>
    <row r="1059" spans="1:12" x14ac:dyDescent="0.25">
      <c r="A1059" s="87">
        <v>1049</v>
      </c>
      <c r="B1059" s="137" t="s">
        <v>28</v>
      </c>
      <c r="C1059" s="138" t="s">
        <v>2015</v>
      </c>
      <c r="D1059" s="137" t="s">
        <v>28</v>
      </c>
      <c r="E1059" s="141" t="s">
        <v>2015</v>
      </c>
      <c r="F1059" s="88" t="s">
        <v>2016</v>
      </c>
      <c r="G1059" s="89" t="s">
        <v>188</v>
      </c>
      <c r="H1059" s="140">
        <v>164</v>
      </c>
      <c r="I1059" s="154">
        <f t="shared" si="34"/>
        <v>-3.0000000000000096E-2</v>
      </c>
      <c r="J1059" s="155">
        <f t="shared" si="35"/>
        <v>4.9200000000000159</v>
      </c>
      <c r="K1059" s="156">
        <v>159.07999999999998</v>
      </c>
      <c r="L1059" s="75"/>
    </row>
    <row r="1060" spans="1:12" x14ac:dyDescent="0.25">
      <c r="A1060" s="87">
        <v>1050</v>
      </c>
      <c r="B1060" s="137" t="s">
        <v>28</v>
      </c>
      <c r="C1060" s="138" t="s">
        <v>2017</v>
      </c>
      <c r="D1060" s="137" t="s">
        <v>28</v>
      </c>
      <c r="E1060" s="141" t="s">
        <v>2017</v>
      </c>
      <c r="F1060" s="88" t="s">
        <v>2018</v>
      </c>
      <c r="G1060" s="89" t="s">
        <v>188</v>
      </c>
      <c r="H1060" s="140">
        <v>278</v>
      </c>
      <c r="I1060" s="154">
        <f t="shared" si="34"/>
        <v>-3.0000000000000113E-2</v>
      </c>
      <c r="J1060" s="155">
        <f t="shared" si="35"/>
        <v>8.3400000000000318</v>
      </c>
      <c r="K1060" s="156">
        <v>269.65999999999997</v>
      </c>
      <c r="L1060" s="75"/>
    </row>
    <row r="1061" spans="1:12" x14ac:dyDescent="0.25">
      <c r="A1061" s="87">
        <v>1051</v>
      </c>
      <c r="B1061" s="137" t="s">
        <v>28</v>
      </c>
      <c r="C1061" s="138" t="s">
        <v>2019</v>
      </c>
      <c r="D1061" s="137" t="s">
        <v>28</v>
      </c>
      <c r="E1061" s="141" t="s">
        <v>2019</v>
      </c>
      <c r="F1061" s="88" t="s">
        <v>2020</v>
      </c>
      <c r="G1061" s="89" t="s">
        <v>188</v>
      </c>
      <c r="H1061" s="140">
        <v>282</v>
      </c>
      <c r="I1061" s="154">
        <f t="shared" si="34"/>
        <v>-2.9999999999999926E-2</v>
      </c>
      <c r="J1061" s="155">
        <f t="shared" si="35"/>
        <v>8.4599999999999795</v>
      </c>
      <c r="K1061" s="156">
        <v>273.54000000000002</v>
      </c>
      <c r="L1061" s="75"/>
    </row>
    <row r="1062" spans="1:12" x14ac:dyDescent="0.25">
      <c r="A1062" s="87">
        <v>1052</v>
      </c>
      <c r="B1062" s="137" t="s">
        <v>28</v>
      </c>
      <c r="C1062" s="138" t="s">
        <v>2021</v>
      </c>
      <c r="D1062" s="137" t="s">
        <v>28</v>
      </c>
      <c r="E1062" s="141" t="s">
        <v>2021</v>
      </c>
      <c r="F1062" s="88" t="s">
        <v>2022</v>
      </c>
      <c r="G1062" s="89" t="s">
        <v>188</v>
      </c>
      <c r="H1062" s="140">
        <v>54.75</v>
      </c>
      <c r="I1062" s="154">
        <f t="shared" si="34"/>
        <v>-2.9999999999999968E-2</v>
      </c>
      <c r="J1062" s="155">
        <f t="shared" si="35"/>
        <v>1.6424999999999983</v>
      </c>
      <c r="K1062" s="156">
        <v>53.107500000000002</v>
      </c>
      <c r="L1062" s="75"/>
    </row>
    <row r="1063" spans="1:12" x14ac:dyDescent="0.25">
      <c r="A1063" s="87">
        <v>1053</v>
      </c>
      <c r="B1063" s="137" t="s">
        <v>28</v>
      </c>
      <c r="C1063" s="138" t="s">
        <v>2023</v>
      </c>
      <c r="D1063" s="137" t="s">
        <v>28</v>
      </c>
      <c r="E1063" s="141" t="s">
        <v>2023</v>
      </c>
      <c r="F1063" s="88" t="s">
        <v>2024</v>
      </c>
      <c r="G1063" s="89" t="s">
        <v>188</v>
      </c>
      <c r="H1063" s="140">
        <v>179</v>
      </c>
      <c r="I1063" s="154">
        <f t="shared" si="34"/>
        <v>-3.0000000000000027E-2</v>
      </c>
      <c r="J1063" s="155">
        <f t="shared" si="35"/>
        <v>5.3700000000000045</v>
      </c>
      <c r="K1063" s="156">
        <v>173.63</v>
      </c>
      <c r="L1063" s="75"/>
    </row>
    <row r="1064" spans="1:12" x14ac:dyDescent="0.25">
      <c r="A1064" s="87">
        <v>1054</v>
      </c>
      <c r="B1064" s="137" t="s">
        <v>28</v>
      </c>
      <c r="C1064" s="138" t="s">
        <v>2025</v>
      </c>
      <c r="D1064" s="137" t="s">
        <v>28</v>
      </c>
      <c r="E1064" s="141" t="s">
        <v>2025</v>
      </c>
      <c r="F1064" s="88" t="s">
        <v>2026</v>
      </c>
      <c r="G1064" s="89" t="s">
        <v>188</v>
      </c>
      <c r="H1064" s="140">
        <v>181</v>
      </c>
      <c r="I1064" s="154">
        <f t="shared" si="34"/>
        <v>-3.0000000000000037E-2</v>
      </c>
      <c r="J1064" s="155">
        <f t="shared" si="35"/>
        <v>5.4300000000000068</v>
      </c>
      <c r="K1064" s="156">
        <v>175.57</v>
      </c>
      <c r="L1064" s="75"/>
    </row>
    <row r="1065" spans="1:12" x14ac:dyDescent="0.25">
      <c r="A1065" s="87">
        <v>1055</v>
      </c>
      <c r="B1065" s="137" t="s">
        <v>28</v>
      </c>
      <c r="C1065" s="138" t="s">
        <v>2027</v>
      </c>
      <c r="D1065" s="137" t="s">
        <v>28</v>
      </c>
      <c r="E1065" s="141" t="s">
        <v>2027</v>
      </c>
      <c r="F1065" s="88" t="s">
        <v>2028</v>
      </c>
      <c r="G1065" s="89" t="s">
        <v>188</v>
      </c>
      <c r="H1065" s="140">
        <v>688</v>
      </c>
      <c r="I1065" s="154">
        <f t="shared" si="34"/>
        <v>-2.9999999999999982E-2</v>
      </c>
      <c r="J1065" s="155">
        <f t="shared" si="35"/>
        <v>20.639999999999986</v>
      </c>
      <c r="K1065" s="156">
        <v>667.36</v>
      </c>
      <c r="L1065" s="75"/>
    </row>
    <row r="1066" spans="1:12" x14ac:dyDescent="0.25">
      <c r="A1066" s="87">
        <v>1056</v>
      </c>
      <c r="B1066" s="137" t="s">
        <v>28</v>
      </c>
      <c r="C1066" s="138" t="s">
        <v>2029</v>
      </c>
      <c r="D1066" s="137" t="s">
        <v>28</v>
      </c>
      <c r="E1066" s="141" t="s">
        <v>2029</v>
      </c>
      <c r="F1066" s="88" t="s">
        <v>2030</v>
      </c>
      <c r="G1066" s="89" t="s">
        <v>188</v>
      </c>
      <c r="H1066" s="140">
        <v>850</v>
      </c>
      <c r="I1066" s="154">
        <f t="shared" si="34"/>
        <v>-0.03</v>
      </c>
      <c r="J1066" s="155">
        <f t="shared" si="35"/>
        <v>25.5</v>
      </c>
      <c r="K1066" s="156">
        <v>824.5</v>
      </c>
      <c r="L1066" s="75"/>
    </row>
    <row r="1067" spans="1:12" x14ac:dyDescent="0.25">
      <c r="A1067" s="87">
        <v>1057</v>
      </c>
      <c r="B1067" s="137" t="s">
        <v>28</v>
      </c>
      <c r="C1067" s="138" t="s">
        <v>2031</v>
      </c>
      <c r="D1067" s="137" t="s">
        <v>28</v>
      </c>
      <c r="E1067" s="141" t="s">
        <v>2031</v>
      </c>
      <c r="F1067" s="88" t="s">
        <v>2032</v>
      </c>
      <c r="G1067" s="89" t="s">
        <v>188</v>
      </c>
      <c r="H1067" s="140">
        <v>205</v>
      </c>
      <c r="I1067" s="154">
        <f t="shared" si="34"/>
        <v>-3.0000000000000027E-2</v>
      </c>
      <c r="J1067" s="155">
        <f t="shared" si="35"/>
        <v>6.1500000000000057</v>
      </c>
      <c r="K1067" s="156">
        <v>198.85</v>
      </c>
      <c r="L1067" s="75"/>
    </row>
    <row r="1068" spans="1:12" x14ac:dyDescent="0.25">
      <c r="A1068" s="87">
        <v>1058</v>
      </c>
      <c r="B1068" s="137" t="s">
        <v>28</v>
      </c>
      <c r="C1068" s="138" t="s">
        <v>2033</v>
      </c>
      <c r="D1068" s="137" t="s">
        <v>28</v>
      </c>
      <c r="E1068" s="141" t="s">
        <v>2033</v>
      </c>
      <c r="F1068" s="88" t="s">
        <v>2034</v>
      </c>
      <c r="G1068" s="89" t="s">
        <v>188</v>
      </c>
      <c r="H1068" s="140">
        <v>252</v>
      </c>
      <c r="I1068" s="154">
        <f t="shared" si="34"/>
        <v>-3.0000000000000009E-2</v>
      </c>
      <c r="J1068" s="155">
        <f t="shared" si="35"/>
        <v>7.5600000000000023</v>
      </c>
      <c r="K1068" s="156">
        <v>244.44</v>
      </c>
      <c r="L1068" s="75"/>
    </row>
    <row r="1069" spans="1:12" x14ac:dyDescent="0.25">
      <c r="A1069" s="87">
        <v>1059</v>
      </c>
      <c r="B1069" s="137" t="s">
        <v>28</v>
      </c>
      <c r="C1069" s="138" t="s">
        <v>2035</v>
      </c>
      <c r="D1069" s="137" t="s">
        <v>28</v>
      </c>
      <c r="E1069" s="141" t="s">
        <v>2035</v>
      </c>
      <c r="F1069" s="88" t="s">
        <v>2036</v>
      </c>
      <c r="G1069" s="89" t="s">
        <v>188</v>
      </c>
      <c r="H1069" s="140">
        <v>158</v>
      </c>
      <c r="I1069" s="154">
        <f t="shared" si="34"/>
        <v>-3.0000000000000058E-2</v>
      </c>
      <c r="J1069" s="155">
        <f t="shared" si="35"/>
        <v>4.7400000000000091</v>
      </c>
      <c r="K1069" s="156">
        <v>153.26</v>
      </c>
      <c r="L1069" s="75"/>
    </row>
    <row r="1070" spans="1:12" x14ac:dyDescent="0.25">
      <c r="A1070" s="87">
        <v>1060</v>
      </c>
      <c r="B1070" s="137" t="s">
        <v>28</v>
      </c>
      <c r="C1070" s="138" t="s">
        <v>2037</v>
      </c>
      <c r="D1070" s="137" t="s">
        <v>28</v>
      </c>
      <c r="E1070" s="141" t="s">
        <v>2037</v>
      </c>
      <c r="F1070" s="88" t="s">
        <v>2038</v>
      </c>
      <c r="G1070" s="89" t="s">
        <v>188</v>
      </c>
      <c r="H1070" s="140">
        <v>170</v>
      </c>
      <c r="I1070" s="154">
        <f t="shared" si="34"/>
        <v>-2.9999999999999968E-2</v>
      </c>
      <c r="J1070" s="155">
        <f t="shared" si="35"/>
        <v>5.0999999999999943</v>
      </c>
      <c r="K1070" s="156">
        <v>164.9</v>
      </c>
      <c r="L1070" s="75"/>
    </row>
    <row r="1071" spans="1:12" x14ac:dyDescent="0.25">
      <c r="A1071" s="87">
        <v>1061</v>
      </c>
      <c r="B1071" s="137" t="s">
        <v>28</v>
      </c>
      <c r="C1071" s="138" t="s">
        <v>2039</v>
      </c>
      <c r="D1071" s="137" t="s">
        <v>28</v>
      </c>
      <c r="E1071" s="141" t="s">
        <v>2039</v>
      </c>
      <c r="F1071" s="88" t="s">
        <v>2040</v>
      </c>
      <c r="G1071" s="89" t="s">
        <v>188</v>
      </c>
      <c r="H1071" s="140">
        <v>126</v>
      </c>
      <c r="I1071" s="154">
        <f t="shared" si="34"/>
        <v>-3.0000000000000009E-2</v>
      </c>
      <c r="J1071" s="155">
        <f t="shared" si="35"/>
        <v>3.7800000000000011</v>
      </c>
      <c r="K1071" s="156">
        <v>122.22</v>
      </c>
      <c r="L1071" s="75"/>
    </row>
    <row r="1072" spans="1:12" x14ac:dyDescent="0.25">
      <c r="A1072" s="87">
        <v>1062</v>
      </c>
      <c r="B1072" s="137" t="s">
        <v>28</v>
      </c>
      <c r="C1072" s="138" t="s">
        <v>2041</v>
      </c>
      <c r="D1072" s="137" t="s">
        <v>28</v>
      </c>
      <c r="E1072" s="141" t="s">
        <v>2041</v>
      </c>
      <c r="F1072" s="88" t="s">
        <v>2042</v>
      </c>
      <c r="G1072" s="89" t="s">
        <v>188</v>
      </c>
      <c r="H1072" s="140">
        <v>104</v>
      </c>
      <c r="I1072" s="154">
        <f t="shared" si="34"/>
        <v>-3.0000000000000044E-2</v>
      </c>
      <c r="J1072" s="155">
        <f t="shared" si="35"/>
        <v>3.1200000000000045</v>
      </c>
      <c r="K1072" s="156">
        <v>100.88</v>
      </c>
      <c r="L1072" s="75"/>
    </row>
    <row r="1073" spans="1:12" x14ac:dyDescent="0.25">
      <c r="A1073" s="87">
        <v>1063</v>
      </c>
      <c r="B1073" s="137" t="s">
        <v>28</v>
      </c>
      <c r="C1073" s="138" t="s">
        <v>2043</v>
      </c>
      <c r="D1073" s="137" t="s">
        <v>28</v>
      </c>
      <c r="E1073" s="141" t="s">
        <v>2043</v>
      </c>
      <c r="F1073" s="88" t="s">
        <v>2044</v>
      </c>
      <c r="G1073" s="89" t="s">
        <v>188</v>
      </c>
      <c r="H1073" s="140">
        <v>77.75</v>
      </c>
      <c r="I1073" s="154">
        <f t="shared" si="34"/>
        <v>-2.999999999999995E-2</v>
      </c>
      <c r="J1073" s="155">
        <f t="shared" si="35"/>
        <v>2.332499999999996</v>
      </c>
      <c r="K1073" s="156">
        <v>75.417500000000004</v>
      </c>
      <c r="L1073" s="75"/>
    </row>
    <row r="1074" spans="1:12" x14ac:dyDescent="0.25">
      <c r="A1074" s="87">
        <v>1064</v>
      </c>
      <c r="B1074" s="137" t="s">
        <v>28</v>
      </c>
      <c r="C1074" s="138" t="s">
        <v>2045</v>
      </c>
      <c r="D1074" s="137" t="s">
        <v>28</v>
      </c>
      <c r="E1074" s="141" t="s">
        <v>2045</v>
      </c>
      <c r="F1074" s="88" t="s">
        <v>2046</v>
      </c>
      <c r="G1074" s="89" t="s">
        <v>188</v>
      </c>
      <c r="H1074" s="140">
        <v>90</v>
      </c>
      <c r="I1074" s="154">
        <f t="shared" si="34"/>
        <v>-3.000000000000003E-2</v>
      </c>
      <c r="J1074" s="155">
        <f t="shared" si="35"/>
        <v>2.7000000000000028</v>
      </c>
      <c r="K1074" s="156">
        <v>87.3</v>
      </c>
      <c r="L1074" s="75"/>
    </row>
    <row r="1075" spans="1:12" x14ac:dyDescent="0.25">
      <c r="A1075" s="87">
        <v>1065</v>
      </c>
      <c r="B1075" s="137" t="s">
        <v>28</v>
      </c>
      <c r="C1075" s="138" t="s">
        <v>2047</v>
      </c>
      <c r="D1075" s="137" t="s">
        <v>28</v>
      </c>
      <c r="E1075" s="141" t="s">
        <v>2047</v>
      </c>
      <c r="F1075" s="88" t="s">
        <v>2048</v>
      </c>
      <c r="G1075" s="89" t="s">
        <v>188</v>
      </c>
      <c r="H1075" s="140">
        <v>77</v>
      </c>
      <c r="I1075" s="154">
        <f t="shared" si="34"/>
        <v>-3.000000000000003E-2</v>
      </c>
      <c r="J1075" s="155">
        <f t="shared" si="35"/>
        <v>2.3100000000000023</v>
      </c>
      <c r="K1075" s="156">
        <v>74.69</v>
      </c>
      <c r="L1075" s="75"/>
    </row>
    <row r="1076" spans="1:12" x14ac:dyDescent="0.25">
      <c r="A1076" s="87">
        <v>1066</v>
      </c>
      <c r="B1076" s="137" t="s">
        <v>28</v>
      </c>
      <c r="C1076" s="138" t="s">
        <v>2049</v>
      </c>
      <c r="D1076" s="137" t="s">
        <v>28</v>
      </c>
      <c r="E1076" s="141" t="s">
        <v>2049</v>
      </c>
      <c r="F1076" s="88" t="s">
        <v>2050</v>
      </c>
      <c r="G1076" s="89" t="s">
        <v>188</v>
      </c>
      <c r="H1076" s="140">
        <v>93.5</v>
      </c>
      <c r="I1076" s="154">
        <f t="shared" si="34"/>
        <v>-3.0000000000000072E-2</v>
      </c>
      <c r="J1076" s="155">
        <f t="shared" si="35"/>
        <v>2.8050000000000068</v>
      </c>
      <c r="K1076" s="156">
        <v>90.694999999999993</v>
      </c>
      <c r="L1076" s="75"/>
    </row>
    <row r="1077" spans="1:12" x14ac:dyDescent="0.25">
      <c r="A1077" s="87">
        <v>1067</v>
      </c>
      <c r="B1077" s="137" t="s">
        <v>28</v>
      </c>
      <c r="C1077" s="138" t="s">
        <v>2051</v>
      </c>
      <c r="D1077" s="137" t="s">
        <v>28</v>
      </c>
      <c r="E1077" s="141" t="s">
        <v>2051</v>
      </c>
      <c r="F1077" s="88" t="s">
        <v>2052</v>
      </c>
      <c r="G1077" s="89" t="s">
        <v>188</v>
      </c>
      <c r="H1077" s="140">
        <v>136</v>
      </c>
      <c r="I1077" s="154">
        <f t="shared" si="34"/>
        <v>-3.0000000000000093E-2</v>
      </c>
      <c r="J1077" s="155">
        <f t="shared" si="35"/>
        <v>4.0800000000000125</v>
      </c>
      <c r="K1077" s="156">
        <v>131.91999999999999</v>
      </c>
      <c r="L1077" s="75"/>
    </row>
    <row r="1078" spans="1:12" x14ac:dyDescent="0.25">
      <c r="A1078" s="87">
        <v>1068</v>
      </c>
      <c r="B1078" s="137" t="s">
        <v>28</v>
      </c>
      <c r="C1078" s="138" t="s">
        <v>2053</v>
      </c>
      <c r="D1078" s="137" t="s">
        <v>28</v>
      </c>
      <c r="E1078" s="141" t="s">
        <v>2053</v>
      </c>
      <c r="F1078" s="88" t="s">
        <v>2054</v>
      </c>
      <c r="G1078" s="89" t="s">
        <v>188</v>
      </c>
      <c r="H1078" s="140">
        <v>335</v>
      </c>
      <c r="I1078" s="154">
        <f t="shared" si="34"/>
        <v>-3.0000000000000034E-2</v>
      </c>
      <c r="J1078" s="155">
        <f t="shared" si="35"/>
        <v>10.050000000000011</v>
      </c>
      <c r="K1078" s="156">
        <v>324.95</v>
      </c>
      <c r="L1078" s="75"/>
    </row>
    <row r="1079" spans="1:12" x14ac:dyDescent="0.25">
      <c r="A1079" s="87">
        <v>1069</v>
      </c>
      <c r="B1079" s="137" t="s">
        <v>28</v>
      </c>
      <c r="C1079" s="138" t="s">
        <v>2055</v>
      </c>
      <c r="D1079" s="137" t="s">
        <v>28</v>
      </c>
      <c r="E1079" s="141" t="s">
        <v>2055</v>
      </c>
      <c r="F1079" s="88" t="s">
        <v>2056</v>
      </c>
      <c r="G1079" s="89" t="s">
        <v>188</v>
      </c>
      <c r="H1079" s="140">
        <v>193</v>
      </c>
      <c r="I1079" s="154">
        <f t="shared" si="34"/>
        <v>-2.9999999999999957E-2</v>
      </c>
      <c r="J1079" s="155">
        <f t="shared" si="35"/>
        <v>5.789999999999992</v>
      </c>
      <c r="K1079" s="156">
        <v>187.21</v>
      </c>
      <c r="L1079" s="75"/>
    </row>
    <row r="1080" spans="1:12" x14ac:dyDescent="0.25">
      <c r="A1080" s="87">
        <v>1070</v>
      </c>
      <c r="B1080" s="137" t="s">
        <v>28</v>
      </c>
      <c r="C1080" s="138" t="s">
        <v>2057</v>
      </c>
      <c r="D1080" s="137" t="s">
        <v>28</v>
      </c>
      <c r="E1080" s="141" t="s">
        <v>2057</v>
      </c>
      <c r="F1080" s="88" t="s">
        <v>2058</v>
      </c>
      <c r="G1080" s="89" t="s">
        <v>188</v>
      </c>
      <c r="H1080" s="140">
        <v>159</v>
      </c>
      <c r="I1080" s="154">
        <f t="shared" si="34"/>
        <v>-3.0000000000000065E-2</v>
      </c>
      <c r="J1080" s="155">
        <f t="shared" si="35"/>
        <v>4.7700000000000102</v>
      </c>
      <c r="K1080" s="156">
        <v>154.22999999999999</v>
      </c>
      <c r="L1080" s="75"/>
    </row>
    <row r="1081" spans="1:12" x14ac:dyDescent="0.25">
      <c r="A1081" s="87">
        <v>1071</v>
      </c>
      <c r="B1081" s="137" t="s">
        <v>28</v>
      </c>
      <c r="C1081" s="138" t="s">
        <v>2059</v>
      </c>
      <c r="D1081" s="137" t="s">
        <v>28</v>
      </c>
      <c r="E1081" s="141" t="s">
        <v>2059</v>
      </c>
      <c r="F1081" s="88" t="s">
        <v>2060</v>
      </c>
      <c r="G1081" s="89" t="s">
        <v>188</v>
      </c>
      <c r="H1081" s="140">
        <v>242</v>
      </c>
      <c r="I1081" s="154">
        <f t="shared" si="34"/>
        <v>-3.0000000000000079E-2</v>
      </c>
      <c r="J1081" s="155">
        <f t="shared" si="35"/>
        <v>7.2600000000000193</v>
      </c>
      <c r="K1081" s="156">
        <v>234.73999999999998</v>
      </c>
      <c r="L1081" s="75"/>
    </row>
    <row r="1082" spans="1:12" x14ac:dyDescent="0.25">
      <c r="A1082" s="87">
        <v>1072</v>
      </c>
      <c r="B1082" s="137" t="s">
        <v>28</v>
      </c>
      <c r="C1082" s="138" t="s">
        <v>2061</v>
      </c>
      <c r="D1082" s="137" t="s">
        <v>28</v>
      </c>
      <c r="E1082" s="141" t="s">
        <v>2061</v>
      </c>
      <c r="F1082" s="88" t="s">
        <v>2062</v>
      </c>
      <c r="G1082" s="89" t="s">
        <v>188</v>
      </c>
      <c r="H1082" s="140">
        <v>247</v>
      </c>
      <c r="I1082" s="154">
        <f t="shared" si="34"/>
        <v>-2.9999999999999985E-2</v>
      </c>
      <c r="J1082" s="155">
        <f t="shared" si="35"/>
        <v>7.4099999999999966</v>
      </c>
      <c r="K1082" s="156">
        <v>239.59</v>
      </c>
      <c r="L1082" s="75"/>
    </row>
    <row r="1083" spans="1:12" x14ac:dyDescent="0.25">
      <c r="A1083" s="87">
        <v>1073</v>
      </c>
      <c r="B1083" s="137" t="s">
        <v>28</v>
      </c>
      <c r="C1083" s="138" t="s">
        <v>2063</v>
      </c>
      <c r="D1083" s="137" t="s">
        <v>28</v>
      </c>
      <c r="E1083" s="141" t="s">
        <v>2063</v>
      </c>
      <c r="F1083" s="88" t="s">
        <v>2064</v>
      </c>
      <c r="G1083" s="89" t="s">
        <v>188</v>
      </c>
      <c r="H1083" s="140">
        <v>240</v>
      </c>
      <c r="I1083" s="154">
        <f t="shared" si="34"/>
        <v>-3.0000000000000072E-2</v>
      </c>
      <c r="J1083" s="155">
        <f t="shared" si="35"/>
        <v>7.2000000000000171</v>
      </c>
      <c r="K1083" s="156">
        <v>232.79999999999998</v>
      </c>
      <c r="L1083" s="75"/>
    </row>
    <row r="1084" spans="1:12" x14ac:dyDescent="0.25">
      <c r="A1084" s="87">
        <v>1074</v>
      </c>
      <c r="B1084" s="137" t="s">
        <v>28</v>
      </c>
      <c r="C1084" s="138" t="s">
        <v>2065</v>
      </c>
      <c r="D1084" s="137" t="s">
        <v>28</v>
      </c>
      <c r="E1084" s="141" t="s">
        <v>2065</v>
      </c>
      <c r="F1084" s="88" t="s">
        <v>2066</v>
      </c>
      <c r="G1084" s="89" t="s">
        <v>188</v>
      </c>
      <c r="H1084" s="140">
        <v>235</v>
      </c>
      <c r="I1084" s="154">
        <f t="shared" si="34"/>
        <v>-3.0000000000000047E-2</v>
      </c>
      <c r="J1084" s="155">
        <f t="shared" si="35"/>
        <v>7.0500000000000114</v>
      </c>
      <c r="K1084" s="156">
        <v>227.95</v>
      </c>
      <c r="L1084" s="75"/>
    </row>
    <row r="1085" spans="1:12" x14ac:dyDescent="0.25">
      <c r="A1085" s="87">
        <v>1075</v>
      </c>
      <c r="B1085" s="137" t="s">
        <v>28</v>
      </c>
      <c r="C1085" s="138" t="s">
        <v>2067</v>
      </c>
      <c r="D1085" s="137" t="s">
        <v>28</v>
      </c>
      <c r="E1085" s="141" t="s">
        <v>2067</v>
      </c>
      <c r="F1085" s="88" t="s">
        <v>2068</v>
      </c>
      <c r="G1085" s="89" t="s">
        <v>188</v>
      </c>
      <c r="H1085" s="140">
        <v>164</v>
      </c>
      <c r="I1085" s="154">
        <f t="shared" si="34"/>
        <v>-3.0000000000000096E-2</v>
      </c>
      <c r="J1085" s="155">
        <f t="shared" si="35"/>
        <v>4.9200000000000159</v>
      </c>
      <c r="K1085" s="156">
        <v>159.07999999999998</v>
      </c>
      <c r="L1085" s="75"/>
    </row>
    <row r="1086" spans="1:12" x14ac:dyDescent="0.25">
      <c r="A1086" s="87">
        <v>1076</v>
      </c>
      <c r="B1086" s="137" t="s">
        <v>28</v>
      </c>
      <c r="C1086" s="138" t="s">
        <v>2069</v>
      </c>
      <c r="D1086" s="137" t="s">
        <v>28</v>
      </c>
      <c r="E1086" s="141" t="s">
        <v>2069</v>
      </c>
      <c r="F1086" s="88" t="s">
        <v>2070</v>
      </c>
      <c r="G1086" s="89" t="s">
        <v>188</v>
      </c>
      <c r="H1086" s="140">
        <v>236</v>
      </c>
      <c r="I1086" s="154">
        <f t="shared" si="34"/>
        <v>-3.0000000000000054E-2</v>
      </c>
      <c r="J1086" s="155">
        <f t="shared" si="35"/>
        <v>7.0800000000000125</v>
      </c>
      <c r="K1086" s="156">
        <v>228.92</v>
      </c>
      <c r="L1086" s="75"/>
    </row>
    <row r="1087" spans="1:12" x14ac:dyDescent="0.25">
      <c r="A1087" s="87">
        <v>1077</v>
      </c>
      <c r="B1087" s="137" t="s">
        <v>28</v>
      </c>
      <c r="C1087" s="138" t="s">
        <v>2071</v>
      </c>
      <c r="D1087" s="137" t="s">
        <v>28</v>
      </c>
      <c r="E1087" s="141" t="s">
        <v>2071</v>
      </c>
      <c r="F1087" s="88" t="s">
        <v>2072</v>
      </c>
      <c r="G1087" s="89" t="s">
        <v>188</v>
      </c>
      <c r="H1087" s="140">
        <v>164</v>
      </c>
      <c r="I1087" s="154">
        <f t="shared" si="34"/>
        <v>-3.0000000000000096E-2</v>
      </c>
      <c r="J1087" s="155">
        <f t="shared" si="35"/>
        <v>4.9200000000000159</v>
      </c>
      <c r="K1087" s="156">
        <v>159.07999999999998</v>
      </c>
      <c r="L1087" s="75"/>
    </row>
    <row r="1088" spans="1:12" x14ac:dyDescent="0.25">
      <c r="A1088" s="87">
        <v>1078</v>
      </c>
      <c r="B1088" s="137" t="s">
        <v>28</v>
      </c>
      <c r="C1088" s="138" t="s">
        <v>2073</v>
      </c>
      <c r="D1088" s="137" t="s">
        <v>28</v>
      </c>
      <c r="E1088" s="141" t="s">
        <v>2073</v>
      </c>
      <c r="F1088" s="88" t="s">
        <v>2074</v>
      </c>
      <c r="G1088" s="89" t="s">
        <v>188</v>
      </c>
      <c r="H1088" s="140">
        <v>242</v>
      </c>
      <c r="I1088" s="154">
        <f t="shared" si="34"/>
        <v>-3.0000000000000079E-2</v>
      </c>
      <c r="J1088" s="155">
        <f t="shared" si="35"/>
        <v>7.2600000000000193</v>
      </c>
      <c r="K1088" s="156">
        <v>234.73999999999998</v>
      </c>
      <c r="L1088" s="75"/>
    </row>
    <row r="1089" spans="1:12" x14ac:dyDescent="0.25">
      <c r="A1089" s="87">
        <v>1079</v>
      </c>
      <c r="B1089" s="137" t="s">
        <v>28</v>
      </c>
      <c r="C1089" s="138" t="s">
        <v>2075</v>
      </c>
      <c r="D1089" s="137" t="s">
        <v>28</v>
      </c>
      <c r="E1089" s="141" t="s">
        <v>2075</v>
      </c>
      <c r="F1089" s="88" t="s">
        <v>2076</v>
      </c>
      <c r="G1089" s="89" t="s">
        <v>188</v>
      </c>
      <c r="H1089" s="140">
        <v>234</v>
      </c>
      <c r="I1089" s="154">
        <f t="shared" si="34"/>
        <v>-3.0000000000000044E-2</v>
      </c>
      <c r="J1089" s="155">
        <f t="shared" si="35"/>
        <v>7.0200000000000102</v>
      </c>
      <c r="K1089" s="156">
        <v>226.98</v>
      </c>
      <c r="L1089" s="75"/>
    </row>
    <row r="1090" spans="1:12" x14ac:dyDescent="0.25">
      <c r="A1090" s="87">
        <v>1080</v>
      </c>
      <c r="B1090" s="137" t="s">
        <v>28</v>
      </c>
      <c r="C1090" s="138" t="s">
        <v>2077</v>
      </c>
      <c r="D1090" s="137" t="s">
        <v>28</v>
      </c>
      <c r="E1090" s="141" t="s">
        <v>2077</v>
      </c>
      <c r="F1090" s="88" t="s">
        <v>2078</v>
      </c>
      <c r="G1090" s="89" t="s">
        <v>188</v>
      </c>
      <c r="H1090" s="140">
        <v>443</v>
      </c>
      <c r="I1090" s="154">
        <f t="shared" si="34"/>
        <v>-3.0000000000000047E-2</v>
      </c>
      <c r="J1090" s="155">
        <f t="shared" si="35"/>
        <v>13.29000000000002</v>
      </c>
      <c r="K1090" s="156">
        <v>429.71</v>
      </c>
      <c r="L1090" s="75"/>
    </row>
    <row r="1091" spans="1:12" x14ac:dyDescent="0.25">
      <c r="A1091" s="87">
        <v>1081</v>
      </c>
      <c r="B1091" s="137" t="s">
        <v>28</v>
      </c>
      <c r="C1091" s="138" t="s">
        <v>2079</v>
      </c>
      <c r="D1091" s="137" t="s">
        <v>28</v>
      </c>
      <c r="E1091" s="141" t="s">
        <v>2079</v>
      </c>
      <c r="F1091" s="88" t="s">
        <v>2080</v>
      </c>
      <c r="G1091" s="89" t="s">
        <v>188</v>
      </c>
      <c r="H1091" s="140">
        <v>239</v>
      </c>
      <c r="I1091" s="154">
        <f t="shared" si="34"/>
        <v>-3.0000000000000068E-2</v>
      </c>
      <c r="J1091" s="155">
        <f t="shared" si="35"/>
        <v>7.1700000000000159</v>
      </c>
      <c r="K1091" s="156">
        <v>231.82999999999998</v>
      </c>
      <c r="L1091" s="75"/>
    </row>
    <row r="1092" spans="1:12" x14ac:dyDescent="0.25">
      <c r="A1092" s="87">
        <v>1082</v>
      </c>
      <c r="B1092" s="137" t="s">
        <v>28</v>
      </c>
      <c r="C1092" s="138" t="s">
        <v>2081</v>
      </c>
      <c r="D1092" s="137" t="s">
        <v>28</v>
      </c>
      <c r="E1092" s="141" t="s">
        <v>2081</v>
      </c>
      <c r="F1092" s="88" t="s">
        <v>2082</v>
      </c>
      <c r="G1092" s="89" t="s">
        <v>188</v>
      </c>
      <c r="H1092" s="140">
        <v>453</v>
      </c>
      <c r="I1092" s="154">
        <f t="shared" si="34"/>
        <v>-3.0000000000000072E-2</v>
      </c>
      <c r="J1092" s="155">
        <f t="shared" si="35"/>
        <v>13.590000000000032</v>
      </c>
      <c r="K1092" s="156">
        <v>439.40999999999997</v>
      </c>
      <c r="L1092" s="75"/>
    </row>
    <row r="1093" spans="1:12" x14ac:dyDescent="0.25">
      <c r="A1093" s="87">
        <v>1083</v>
      </c>
      <c r="B1093" s="137" t="s">
        <v>28</v>
      </c>
      <c r="C1093" s="138" t="s">
        <v>2083</v>
      </c>
      <c r="D1093" s="137" t="s">
        <v>28</v>
      </c>
      <c r="E1093" s="141" t="s">
        <v>2083</v>
      </c>
      <c r="F1093" s="88" t="s">
        <v>2084</v>
      </c>
      <c r="G1093" s="89" t="s">
        <v>188</v>
      </c>
      <c r="H1093" s="140">
        <v>231</v>
      </c>
      <c r="I1093" s="154">
        <f t="shared" si="34"/>
        <v>-3.000000000000003E-2</v>
      </c>
      <c r="J1093" s="155">
        <f t="shared" si="35"/>
        <v>6.9300000000000068</v>
      </c>
      <c r="K1093" s="156">
        <v>224.07</v>
      </c>
      <c r="L1093" s="75"/>
    </row>
    <row r="1094" spans="1:12" x14ac:dyDescent="0.25">
      <c r="A1094" s="87">
        <v>1084</v>
      </c>
      <c r="B1094" s="137" t="s">
        <v>28</v>
      </c>
      <c r="C1094" s="138" t="s">
        <v>2085</v>
      </c>
      <c r="D1094" s="137" t="s">
        <v>28</v>
      </c>
      <c r="E1094" s="141" t="s">
        <v>2085</v>
      </c>
      <c r="F1094" s="88" t="s">
        <v>2086</v>
      </c>
      <c r="G1094" s="89" t="s">
        <v>188</v>
      </c>
      <c r="H1094" s="140">
        <v>239</v>
      </c>
      <c r="I1094" s="154">
        <f t="shared" si="34"/>
        <v>-3.0000000000000068E-2</v>
      </c>
      <c r="J1094" s="155">
        <f t="shared" si="35"/>
        <v>7.1700000000000159</v>
      </c>
      <c r="K1094" s="156">
        <v>231.82999999999998</v>
      </c>
      <c r="L1094" s="75"/>
    </row>
    <row r="1095" spans="1:12" x14ac:dyDescent="0.25">
      <c r="A1095" s="87">
        <v>1085</v>
      </c>
      <c r="B1095" s="137" t="s">
        <v>28</v>
      </c>
      <c r="C1095" s="138" t="s">
        <v>2087</v>
      </c>
      <c r="D1095" s="137" t="s">
        <v>28</v>
      </c>
      <c r="E1095" s="141" t="s">
        <v>2087</v>
      </c>
      <c r="F1095" s="88" t="s">
        <v>2088</v>
      </c>
      <c r="G1095" s="89" t="s">
        <v>188</v>
      </c>
      <c r="H1095" s="140">
        <v>470</v>
      </c>
      <c r="I1095" s="154">
        <f t="shared" si="34"/>
        <v>-3.0000000000000047E-2</v>
      </c>
      <c r="J1095" s="155">
        <f t="shared" si="35"/>
        <v>14.100000000000023</v>
      </c>
      <c r="K1095" s="156">
        <v>455.9</v>
      </c>
      <c r="L1095" s="75"/>
    </row>
    <row r="1096" spans="1:12" x14ac:dyDescent="0.25">
      <c r="A1096" s="87">
        <v>1086</v>
      </c>
      <c r="B1096" s="137" t="s">
        <v>28</v>
      </c>
      <c r="C1096" s="138" t="s">
        <v>2089</v>
      </c>
      <c r="D1096" s="137" t="s">
        <v>28</v>
      </c>
      <c r="E1096" s="141" t="s">
        <v>2089</v>
      </c>
      <c r="F1096" s="88" t="s">
        <v>2090</v>
      </c>
      <c r="G1096" s="89" t="s">
        <v>188</v>
      </c>
      <c r="H1096" s="140">
        <v>247</v>
      </c>
      <c r="I1096" s="154">
        <f t="shared" si="34"/>
        <v>-2.9999999999999985E-2</v>
      </c>
      <c r="J1096" s="155">
        <f t="shared" si="35"/>
        <v>7.4099999999999966</v>
      </c>
      <c r="K1096" s="156">
        <v>239.59</v>
      </c>
      <c r="L1096" s="75"/>
    </row>
    <row r="1097" spans="1:12" x14ac:dyDescent="0.25">
      <c r="A1097" s="87">
        <v>1087</v>
      </c>
      <c r="B1097" s="137" t="s">
        <v>28</v>
      </c>
      <c r="C1097" s="138" t="s">
        <v>2091</v>
      </c>
      <c r="D1097" s="137" t="s">
        <v>28</v>
      </c>
      <c r="E1097" s="141" t="s">
        <v>2091</v>
      </c>
      <c r="F1097" s="88" t="s">
        <v>2092</v>
      </c>
      <c r="G1097" s="89" t="s">
        <v>188</v>
      </c>
      <c r="H1097" s="140">
        <v>465</v>
      </c>
      <c r="I1097" s="154">
        <f t="shared" si="34"/>
        <v>-2.9999999999999975E-2</v>
      </c>
      <c r="J1097" s="155">
        <f t="shared" si="35"/>
        <v>13.949999999999989</v>
      </c>
      <c r="K1097" s="156">
        <v>451.05</v>
      </c>
      <c r="L1097" s="75"/>
    </row>
    <row r="1098" spans="1:12" x14ac:dyDescent="0.25">
      <c r="A1098" s="87">
        <v>1088</v>
      </c>
      <c r="B1098" s="137" t="s">
        <v>28</v>
      </c>
      <c r="C1098" s="138" t="s">
        <v>2093</v>
      </c>
      <c r="D1098" s="137" t="s">
        <v>28</v>
      </c>
      <c r="E1098" s="141" t="s">
        <v>2093</v>
      </c>
      <c r="F1098" s="88" t="s">
        <v>2094</v>
      </c>
      <c r="G1098" s="89" t="s">
        <v>188</v>
      </c>
      <c r="H1098" s="140">
        <v>428</v>
      </c>
      <c r="I1098" s="154">
        <f t="shared" si="34"/>
        <v>-3.0000000000000075E-2</v>
      </c>
      <c r="J1098" s="155">
        <f t="shared" si="35"/>
        <v>12.840000000000032</v>
      </c>
      <c r="K1098" s="156">
        <v>415.15999999999997</v>
      </c>
      <c r="L1098" s="75"/>
    </row>
    <row r="1099" spans="1:12" x14ac:dyDescent="0.25">
      <c r="A1099" s="87">
        <v>1089</v>
      </c>
      <c r="B1099" s="137" t="s">
        <v>28</v>
      </c>
      <c r="C1099" s="138" t="s">
        <v>2095</v>
      </c>
      <c r="D1099" s="137" t="s">
        <v>28</v>
      </c>
      <c r="E1099" s="141" t="s">
        <v>2095</v>
      </c>
      <c r="F1099" s="88" t="s">
        <v>2096</v>
      </c>
      <c r="G1099" s="89" t="s">
        <v>188</v>
      </c>
      <c r="H1099" s="140">
        <v>291</v>
      </c>
      <c r="I1099" s="154">
        <f t="shared" si="34"/>
        <v>-3.0000000000000061E-2</v>
      </c>
      <c r="J1099" s="155">
        <f t="shared" si="35"/>
        <v>8.7300000000000182</v>
      </c>
      <c r="K1099" s="156">
        <v>282.27</v>
      </c>
      <c r="L1099" s="75"/>
    </row>
    <row r="1100" spans="1:12" x14ac:dyDescent="0.25">
      <c r="A1100" s="87">
        <v>1090</v>
      </c>
      <c r="B1100" s="137" t="s">
        <v>28</v>
      </c>
      <c r="C1100" s="138" t="s">
        <v>2097</v>
      </c>
      <c r="D1100" s="137" t="s">
        <v>28</v>
      </c>
      <c r="E1100" s="141" t="s">
        <v>2097</v>
      </c>
      <c r="F1100" s="88" t="s">
        <v>2098</v>
      </c>
      <c r="G1100" s="89" t="s">
        <v>188</v>
      </c>
      <c r="H1100" s="140">
        <v>440</v>
      </c>
      <c r="I1100" s="154">
        <f t="shared" ref="I1100:I1163" si="36">(K1100-H1100)/H1100</f>
        <v>-2.9999999999999975E-2</v>
      </c>
      <c r="J1100" s="155">
        <f t="shared" ref="J1100:J1163" si="37">H1100-K1100</f>
        <v>13.199999999999989</v>
      </c>
      <c r="K1100" s="156">
        <v>426.8</v>
      </c>
      <c r="L1100" s="75"/>
    </row>
    <row r="1101" spans="1:12" x14ac:dyDescent="0.25">
      <c r="A1101" s="87">
        <v>1091</v>
      </c>
      <c r="B1101" s="137" t="s">
        <v>28</v>
      </c>
      <c r="C1101" s="138" t="s">
        <v>2099</v>
      </c>
      <c r="D1101" s="137" t="s">
        <v>28</v>
      </c>
      <c r="E1101" s="141" t="s">
        <v>2099</v>
      </c>
      <c r="F1101" s="88" t="s">
        <v>2100</v>
      </c>
      <c r="G1101" s="89" t="s">
        <v>188</v>
      </c>
      <c r="H1101" s="140">
        <v>461</v>
      </c>
      <c r="I1101" s="154">
        <f t="shared" si="36"/>
        <v>-2.9999999999999964E-2</v>
      </c>
      <c r="J1101" s="155">
        <f t="shared" si="37"/>
        <v>13.829999999999984</v>
      </c>
      <c r="K1101" s="156">
        <v>447.17</v>
      </c>
      <c r="L1101" s="75"/>
    </row>
    <row r="1102" spans="1:12" x14ac:dyDescent="0.25">
      <c r="A1102" s="87">
        <v>1092</v>
      </c>
      <c r="B1102" s="137" t="s">
        <v>28</v>
      </c>
      <c r="C1102" s="138" t="s">
        <v>2101</v>
      </c>
      <c r="D1102" s="137" t="s">
        <v>28</v>
      </c>
      <c r="E1102" s="141" t="s">
        <v>2101</v>
      </c>
      <c r="F1102" s="88" t="s">
        <v>2102</v>
      </c>
      <c r="G1102" s="89" t="s">
        <v>188</v>
      </c>
      <c r="H1102" s="140">
        <v>648</v>
      </c>
      <c r="I1102" s="154">
        <f t="shared" si="36"/>
        <v>-3.0000000000000086E-2</v>
      </c>
      <c r="J1102" s="155">
        <f t="shared" si="37"/>
        <v>19.440000000000055</v>
      </c>
      <c r="K1102" s="156">
        <v>628.55999999999995</v>
      </c>
      <c r="L1102" s="75"/>
    </row>
    <row r="1103" spans="1:12" x14ac:dyDescent="0.25">
      <c r="A1103" s="87">
        <v>1093</v>
      </c>
      <c r="B1103" s="137" t="s">
        <v>28</v>
      </c>
      <c r="C1103" s="138" t="s">
        <v>2103</v>
      </c>
      <c r="D1103" s="137" t="s">
        <v>28</v>
      </c>
      <c r="E1103" s="141" t="s">
        <v>2103</v>
      </c>
      <c r="F1103" s="88" t="s">
        <v>2104</v>
      </c>
      <c r="G1103" s="89" t="s">
        <v>188</v>
      </c>
      <c r="H1103" s="140">
        <v>616</v>
      </c>
      <c r="I1103" s="154">
        <f t="shared" si="36"/>
        <v>-3.000000000000003E-2</v>
      </c>
      <c r="J1103" s="155">
        <f t="shared" si="37"/>
        <v>18.480000000000018</v>
      </c>
      <c r="K1103" s="156">
        <v>597.52</v>
      </c>
      <c r="L1103" s="75"/>
    </row>
    <row r="1104" spans="1:12" x14ac:dyDescent="0.25">
      <c r="A1104" s="87">
        <v>1094</v>
      </c>
      <c r="B1104" s="137" t="s">
        <v>28</v>
      </c>
      <c r="C1104" s="138" t="s">
        <v>2105</v>
      </c>
      <c r="D1104" s="137" t="s">
        <v>28</v>
      </c>
      <c r="E1104" s="141" t="s">
        <v>2105</v>
      </c>
      <c r="F1104" s="88" t="s">
        <v>2106</v>
      </c>
      <c r="G1104" s="89" t="s">
        <v>188</v>
      </c>
      <c r="H1104" s="140">
        <v>588</v>
      </c>
      <c r="I1104" s="154">
        <f t="shared" si="36"/>
        <v>-2.9999999999999978E-2</v>
      </c>
      <c r="J1104" s="155">
        <f t="shared" si="37"/>
        <v>17.639999999999986</v>
      </c>
      <c r="K1104" s="156">
        <v>570.36</v>
      </c>
      <c r="L1104" s="75"/>
    </row>
    <row r="1105" spans="1:12" x14ac:dyDescent="0.25">
      <c r="A1105" s="87">
        <v>1095</v>
      </c>
      <c r="B1105" s="137" t="s">
        <v>28</v>
      </c>
      <c r="C1105" s="138" t="s">
        <v>2107</v>
      </c>
      <c r="D1105" s="137" t="s">
        <v>28</v>
      </c>
      <c r="E1105" s="141" t="s">
        <v>2107</v>
      </c>
      <c r="F1105" s="88" t="s">
        <v>2108</v>
      </c>
      <c r="G1105" s="89" t="s">
        <v>188</v>
      </c>
      <c r="H1105" s="140">
        <v>630</v>
      </c>
      <c r="I1105" s="154">
        <f t="shared" si="36"/>
        <v>-2.9999999999999964E-2</v>
      </c>
      <c r="J1105" s="155">
        <f t="shared" si="37"/>
        <v>18.899999999999977</v>
      </c>
      <c r="K1105" s="156">
        <v>611.1</v>
      </c>
      <c r="L1105" s="75"/>
    </row>
    <row r="1106" spans="1:12" x14ac:dyDescent="0.25">
      <c r="A1106" s="87">
        <v>1096</v>
      </c>
      <c r="B1106" s="137" t="s">
        <v>28</v>
      </c>
      <c r="C1106" s="138" t="s">
        <v>2109</v>
      </c>
      <c r="D1106" s="137" t="s">
        <v>28</v>
      </c>
      <c r="E1106" s="141" t="s">
        <v>2109</v>
      </c>
      <c r="F1106" s="88" t="s">
        <v>2110</v>
      </c>
      <c r="G1106" s="89" t="s">
        <v>188</v>
      </c>
      <c r="H1106" s="140">
        <v>305</v>
      </c>
      <c r="I1106" s="154">
        <f t="shared" si="36"/>
        <v>-3.0000000000000113E-2</v>
      </c>
      <c r="J1106" s="155">
        <f t="shared" si="37"/>
        <v>9.1500000000000341</v>
      </c>
      <c r="K1106" s="156">
        <v>295.84999999999997</v>
      </c>
      <c r="L1106" s="75"/>
    </row>
    <row r="1107" spans="1:12" x14ac:dyDescent="0.25">
      <c r="A1107" s="87">
        <v>1097</v>
      </c>
      <c r="B1107" s="137" t="s">
        <v>28</v>
      </c>
      <c r="C1107" s="138" t="s">
        <v>2111</v>
      </c>
      <c r="D1107" s="137" t="s">
        <v>28</v>
      </c>
      <c r="E1107" s="141" t="s">
        <v>2111</v>
      </c>
      <c r="F1107" s="88" t="s">
        <v>2112</v>
      </c>
      <c r="G1107" s="89" t="s">
        <v>188</v>
      </c>
      <c r="H1107" s="140">
        <v>439</v>
      </c>
      <c r="I1107" s="154">
        <f t="shared" si="36"/>
        <v>-3.0000000000000037E-2</v>
      </c>
      <c r="J1107" s="155">
        <f t="shared" si="37"/>
        <v>13.170000000000016</v>
      </c>
      <c r="K1107" s="156">
        <v>425.83</v>
      </c>
      <c r="L1107" s="75"/>
    </row>
    <row r="1108" spans="1:12" x14ac:dyDescent="0.25">
      <c r="A1108" s="87">
        <v>1098</v>
      </c>
      <c r="B1108" s="137" t="s">
        <v>28</v>
      </c>
      <c r="C1108" s="138" t="s">
        <v>2113</v>
      </c>
      <c r="D1108" s="137" t="s">
        <v>28</v>
      </c>
      <c r="E1108" s="141" t="s">
        <v>2113</v>
      </c>
      <c r="F1108" s="88" t="s">
        <v>2114</v>
      </c>
      <c r="G1108" s="89" t="s">
        <v>188</v>
      </c>
      <c r="H1108" s="140">
        <v>485</v>
      </c>
      <c r="I1108" s="154">
        <f t="shared" si="36"/>
        <v>-3.0000000000000023E-2</v>
      </c>
      <c r="J1108" s="155">
        <f t="shared" si="37"/>
        <v>14.550000000000011</v>
      </c>
      <c r="K1108" s="156">
        <v>470.45</v>
      </c>
      <c r="L1108" s="75"/>
    </row>
    <row r="1109" spans="1:12" x14ac:dyDescent="0.25">
      <c r="A1109" s="87">
        <v>1099</v>
      </c>
      <c r="B1109" s="137" t="s">
        <v>28</v>
      </c>
      <c r="C1109" s="138" t="s">
        <v>2115</v>
      </c>
      <c r="D1109" s="137" t="s">
        <v>28</v>
      </c>
      <c r="E1109" s="141" t="s">
        <v>2115</v>
      </c>
      <c r="F1109" s="88" t="s">
        <v>2116</v>
      </c>
      <c r="G1109" s="89" t="s">
        <v>188</v>
      </c>
      <c r="H1109" s="140">
        <v>469</v>
      </c>
      <c r="I1109" s="154">
        <f t="shared" si="36"/>
        <v>-2.9999999999999985E-2</v>
      </c>
      <c r="J1109" s="155">
        <f t="shared" si="37"/>
        <v>14.069999999999993</v>
      </c>
      <c r="K1109" s="156">
        <v>454.93</v>
      </c>
      <c r="L1109" s="75"/>
    </row>
    <row r="1110" spans="1:12" x14ac:dyDescent="0.25">
      <c r="A1110" s="87">
        <v>1100</v>
      </c>
      <c r="B1110" s="137" t="s">
        <v>28</v>
      </c>
      <c r="C1110" s="138" t="s">
        <v>2117</v>
      </c>
      <c r="D1110" s="137" t="s">
        <v>28</v>
      </c>
      <c r="E1110" s="141" t="s">
        <v>2117</v>
      </c>
      <c r="F1110" s="88" t="s">
        <v>2118</v>
      </c>
      <c r="G1110" s="89" t="s">
        <v>188</v>
      </c>
      <c r="H1110" s="140">
        <v>394</v>
      </c>
      <c r="I1110" s="154">
        <f t="shared" si="36"/>
        <v>-2.9999999999999982E-2</v>
      </c>
      <c r="J1110" s="155">
        <f t="shared" si="37"/>
        <v>11.819999999999993</v>
      </c>
      <c r="K1110" s="156">
        <v>382.18</v>
      </c>
      <c r="L1110" s="75"/>
    </row>
    <row r="1111" spans="1:12" x14ac:dyDescent="0.25">
      <c r="A1111" s="87">
        <v>1101</v>
      </c>
      <c r="B1111" s="137" t="s">
        <v>28</v>
      </c>
      <c r="C1111" s="138" t="s">
        <v>2119</v>
      </c>
      <c r="D1111" s="137" t="s">
        <v>28</v>
      </c>
      <c r="E1111" s="141" t="s">
        <v>2119</v>
      </c>
      <c r="F1111" s="88" t="s">
        <v>2120</v>
      </c>
      <c r="G1111" s="89" t="s">
        <v>188</v>
      </c>
      <c r="H1111" s="140">
        <v>387</v>
      </c>
      <c r="I1111" s="154">
        <f t="shared" si="36"/>
        <v>-3.0000000000000034E-2</v>
      </c>
      <c r="J1111" s="155">
        <f t="shared" si="37"/>
        <v>11.610000000000014</v>
      </c>
      <c r="K1111" s="156">
        <v>375.39</v>
      </c>
      <c r="L1111" s="75"/>
    </row>
    <row r="1112" spans="1:12" x14ac:dyDescent="0.25">
      <c r="A1112" s="87">
        <v>1102</v>
      </c>
      <c r="B1112" s="137" t="s">
        <v>28</v>
      </c>
      <c r="C1112" s="138" t="s">
        <v>2121</v>
      </c>
      <c r="D1112" s="137" t="s">
        <v>28</v>
      </c>
      <c r="E1112" s="141" t="s">
        <v>2121</v>
      </c>
      <c r="F1112" s="88" t="s">
        <v>2122</v>
      </c>
      <c r="G1112" s="89" t="s">
        <v>188</v>
      </c>
      <c r="H1112" s="140">
        <v>351</v>
      </c>
      <c r="I1112" s="154">
        <f t="shared" si="36"/>
        <v>-3.0000000000000086E-2</v>
      </c>
      <c r="J1112" s="155">
        <f t="shared" si="37"/>
        <v>10.53000000000003</v>
      </c>
      <c r="K1112" s="156">
        <v>340.46999999999997</v>
      </c>
      <c r="L1112" s="75"/>
    </row>
    <row r="1113" spans="1:12" x14ac:dyDescent="0.25">
      <c r="A1113" s="87">
        <v>1103</v>
      </c>
      <c r="B1113" s="137" t="s">
        <v>28</v>
      </c>
      <c r="C1113" s="138" t="s">
        <v>2123</v>
      </c>
      <c r="D1113" s="137" t="s">
        <v>28</v>
      </c>
      <c r="E1113" s="141" t="s">
        <v>2123</v>
      </c>
      <c r="F1113" s="88" t="s">
        <v>2124</v>
      </c>
      <c r="G1113" s="89" t="s">
        <v>188</v>
      </c>
      <c r="H1113" s="140">
        <v>451</v>
      </c>
      <c r="I1113" s="154">
        <f t="shared" si="36"/>
        <v>-3.0000000000000065E-2</v>
      </c>
      <c r="J1113" s="155">
        <f t="shared" si="37"/>
        <v>13.53000000000003</v>
      </c>
      <c r="K1113" s="156">
        <v>437.46999999999997</v>
      </c>
      <c r="L1113" s="75"/>
    </row>
    <row r="1114" spans="1:12" x14ac:dyDescent="0.25">
      <c r="A1114" s="87">
        <v>1104</v>
      </c>
      <c r="B1114" s="137" t="s">
        <v>28</v>
      </c>
      <c r="C1114" s="138" t="s">
        <v>2125</v>
      </c>
      <c r="D1114" s="137" t="s">
        <v>28</v>
      </c>
      <c r="E1114" s="141" t="s">
        <v>2125</v>
      </c>
      <c r="F1114" s="88" t="s">
        <v>2126</v>
      </c>
      <c r="G1114" s="89" t="s">
        <v>188</v>
      </c>
      <c r="H1114" s="140">
        <v>1038</v>
      </c>
      <c r="I1114" s="154">
        <f t="shared" si="36"/>
        <v>-2.9999999999999988E-2</v>
      </c>
      <c r="J1114" s="155">
        <f t="shared" si="37"/>
        <v>31.139999999999986</v>
      </c>
      <c r="K1114" s="156">
        <v>1006.86</v>
      </c>
      <c r="L1114" s="75"/>
    </row>
    <row r="1115" spans="1:12" x14ac:dyDescent="0.25">
      <c r="A1115" s="87">
        <v>1105</v>
      </c>
      <c r="B1115" s="137" t="s">
        <v>28</v>
      </c>
      <c r="C1115" s="138" t="s">
        <v>2127</v>
      </c>
      <c r="D1115" s="137" t="s">
        <v>28</v>
      </c>
      <c r="E1115" s="141" t="s">
        <v>2127</v>
      </c>
      <c r="F1115" s="88" t="s">
        <v>2128</v>
      </c>
      <c r="G1115" s="89" t="s">
        <v>188</v>
      </c>
      <c r="H1115" s="140">
        <v>726</v>
      </c>
      <c r="I1115" s="154">
        <f t="shared" si="36"/>
        <v>-2.9999999999999961E-2</v>
      </c>
      <c r="J1115" s="155">
        <f t="shared" si="37"/>
        <v>21.779999999999973</v>
      </c>
      <c r="K1115" s="156">
        <v>704.22</v>
      </c>
      <c r="L1115" s="75"/>
    </row>
    <row r="1116" spans="1:12" x14ac:dyDescent="0.25">
      <c r="A1116" s="87">
        <v>1106</v>
      </c>
      <c r="B1116" s="137" t="s">
        <v>28</v>
      </c>
      <c r="C1116" s="138" t="s">
        <v>2129</v>
      </c>
      <c r="D1116" s="137" t="s">
        <v>28</v>
      </c>
      <c r="E1116" s="141" t="s">
        <v>2129</v>
      </c>
      <c r="F1116" s="88" t="s">
        <v>2130</v>
      </c>
      <c r="G1116" s="89" t="s">
        <v>188</v>
      </c>
      <c r="H1116" s="140">
        <v>646</v>
      </c>
      <c r="I1116" s="154">
        <f t="shared" si="36"/>
        <v>-2.9999999999999992E-2</v>
      </c>
      <c r="J1116" s="155">
        <f t="shared" si="37"/>
        <v>19.379999999999995</v>
      </c>
      <c r="K1116" s="156">
        <v>626.62</v>
      </c>
      <c r="L1116" s="75"/>
    </row>
    <row r="1117" spans="1:12" x14ac:dyDescent="0.25">
      <c r="A1117" s="87">
        <v>1107</v>
      </c>
      <c r="B1117" s="137" t="s">
        <v>28</v>
      </c>
      <c r="C1117" s="138" t="s">
        <v>2131</v>
      </c>
      <c r="D1117" s="137" t="s">
        <v>28</v>
      </c>
      <c r="E1117" s="141" t="s">
        <v>2131</v>
      </c>
      <c r="F1117" s="88" t="s">
        <v>2132</v>
      </c>
      <c r="G1117" s="89" t="s">
        <v>188</v>
      </c>
      <c r="H1117" s="140">
        <v>774</v>
      </c>
      <c r="I1117" s="154">
        <f t="shared" si="36"/>
        <v>-3.0000000000000034E-2</v>
      </c>
      <c r="J1117" s="155">
        <f t="shared" si="37"/>
        <v>23.220000000000027</v>
      </c>
      <c r="K1117" s="156">
        <v>750.78</v>
      </c>
      <c r="L1117" s="75"/>
    </row>
    <row r="1118" spans="1:12" x14ac:dyDescent="0.25">
      <c r="A1118" s="87">
        <v>1108</v>
      </c>
      <c r="B1118" s="137" t="s">
        <v>28</v>
      </c>
      <c r="C1118" s="138" t="s">
        <v>2133</v>
      </c>
      <c r="D1118" s="137" t="s">
        <v>28</v>
      </c>
      <c r="E1118" s="141" t="s">
        <v>2133</v>
      </c>
      <c r="F1118" s="88" t="s">
        <v>2134</v>
      </c>
      <c r="G1118" s="89" t="s">
        <v>188</v>
      </c>
      <c r="H1118" s="140">
        <v>734</v>
      </c>
      <c r="I1118" s="154">
        <f t="shared" si="36"/>
        <v>-2.9999999999999975E-2</v>
      </c>
      <c r="J1118" s="155">
        <f t="shared" si="37"/>
        <v>22.019999999999982</v>
      </c>
      <c r="K1118" s="156">
        <v>711.98</v>
      </c>
      <c r="L1118" s="75"/>
    </row>
    <row r="1119" spans="1:12" x14ac:dyDescent="0.25">
      <c r="A1119" s="87">
        <v>1109</v>
      </c>
      <c r="B1119" s="137" t="s">
        <v>28</v>
      </c>
      <c r="C1119" s="138" t="s">
        <v>2135</v>
      </c>
      <c r="D1119" s="137" t="s">
        <v>28</v>
      </c>
      <c r="E1119" s="141" t="s">
        <v>2135</v>
      </c>
      <c r="F1119" s="88" t="s">
        <v>2136</v>
      </c>
      <c r="G1119" s="89" t="s">
        <v>188</v>
      </c>
      <c r="H1119" s="140">
        <v>1902</v>
      </c>
      <c r="I1119" s="154">
        <f t="shared" si="36"/>
        <v>-2.9999999999999971E-2</v>
      </c>
      <c r="J1119" s="155">
        <f t="shared" si="37"/>
        <v>57.059999999999945</v>
      </c>
      <c r="K1119" s="156">
        <v>1844.94</v>
      </c>
      <c r="L1119" s="75"/>
    </row>
    <row r="1120" spans="1:12" x14ac:dyDescent="0.25">
      <c r="A1120" s="87">
        <v>1110</v>
      </c>
      <c r="B1120" s="137" t="s">
        <v>28</v>
      </c>
      <c r="C1120" s="138" t="s">
        <v>2137</v>
      </c>
      <c r="D1120" s="137" t="s">
        <v>28</v>
      </c>
      <c r="E1120" s="141" t="s">
        <v>2137</v>
      </c>
      <c r="F1120" s="88" t="s">
        <v>2138</v>
      </c>
      <c r="G1120" s="89" t="s">
        <v>188</v>
      </c>
      <c r="H1120" s="140">
        <v>2405</v>
      </c>
      <c r="I1120" s="154">
        <f t="shared" si="36"/>
        <v>-3.0000000000000037E-2</v>
      </c>
      <c r="J1120" s="155">
        <f t="shared" si="37"/>
        <v>72.150000000000091</v>
      </c>
      <c r="K1120" s="156">
        <v>2332.85</v>
      </c>
      <c r="L1120" s="75"/>
    </row>
    <row r="1121" spans="1:12" x14ac:dyDescent="0.25">
      <c r="A1121" s="87">
        <v>1111</v>
      </c>
      <c r="B1121" s="137" t="s">
        <v>28</v>
      </c>
      <c r="C1121" s="138" t="s">
        <v>2139</v>
      </c>
      <c r="D1121" s="137" t="s">
        <v>28</v>
      </c>
      <c r="E1121" s="141" t="s">
        <v>2139</v>
      </c>
      <c r="F1121" s="88" t="s">
        <v>2140</v>
      </c>
      <c r="G1121" s="89" t="s">
        <v>188</v>
      </c>
      <c r="H1121" s="140">
        <v>4095</v>
      </c>
      <c r="I1121" s="154">
        <f t="shared" si="36"/>
        <v>-2.9999999999999978E-2</v>
      </c>
      <c r="J1121" s="155">
        <f t="shared" si="37"/>
        <v>122.84999999999991</v>
      </c>
      <c r="K1121" s="156">
        <v>3972.15</v>
      </c>
      <c r="L1121" s="75"/>
    </row>
    <row r="1122" spans="1:12" x14ac:dyDescent="0.25">
      <c r="A1122" s="87">
        <v>1112</v>
      </c>
      <c r="B1122" s="137" t="s">
        <v>28</v>
      </c>
      <c r="C1122" s="138" t="s">
        <v>2141</v>
      </c>
      <c r="D1122" s="137" t="s">
        <v>28</v>
      </c>
      <c r="E1122" s="141" t="s">
        <v>2141</v>
      </c>
      <c r="F1122" s="88" t="s">
        <v>2142</v>
      </c>
      <c r="G1122" s="89" t="s">
        <v>188</v>
      </c>
      <c r="H1122" s="140">
        <v>15640</v>
      </c>
      <c r="I1122" s="154">
        <f t="shared" si="36"/>
        <v>-3.0000000000000047E-2</v>
      </c>
      <c r="J1122" s="155">
        <f t="shared" si="37"/>
        <v>469.20000000000073</v>
      </c>
      <c r="K1122" s="156">
        <v>15170.8</v>
      </c>
      <c r="L1122" s="75"/>
    </row>
    <row r="1123" spans="1:12" x14ac:dyDescent="0.25">
      <c r="A1123" s="87">
        <v>1113</v>
      </c>
      <c r="B1123" s="137" t="s">
        <v>28</v>
      </c>
      <c r="C1123" s="138" t="s">
        <v>2143</v>
      </c>
      <c r="D1123" s="137" t="s">
        <v>28</v>
      </c>
      <c r="E1123" s="141" t="s">
        <v>2143</v>
      </c>
      <c r="F1123" s="88" t="s">
        <v>2144</v>
      </c>
      <c r="G1123" s="89" t="s">
        <v>188</v>
      </c>
      <c r="H1123" s="140">
        <v>592</v>
      </c>
      <c r="I1123" s="154">
        <f t="shared" si="36"/>
        <v>-2.9999999999999985E-2</v>
      </c>
      <c r="J1123" s="155">
        <f t="shared" si="37"/>
        <v>17.759999999999991</v>
      </c>
      <c r="K1123" s="156">
        <v>574.24</v>
      </c>
      <c r="L1123" s="75"/>
    </row>
    <row r="1124" spans="1:12" x14ac:dyDescent="0.25">
      <c r="A1124" s="87">
        <v>1114</v>
      </c>
      <c r="B1124" s="137" t="s">
        <v>28</v>
      </c>
      <c r="C1124" s="138" t="s">
        <v>2145</v>
      </c>
      <c r="D1124" s="137" t="s">
        <v>28</v>
      </c>
      <c r="E1124" s="141" t="s">
        <v>2145</v>
      </c>
      <c r="F1124" s="88" t="s">
        <v>2146</v>
      </c>
      <c r="G1124" s="89" t="s">
        <v>188</v>
      </c>
      <c r="H1124" s="140">
        <v>754</v>
      </c>
      <c r="I1124" s="154">
        <f t="shared" si="36"/>
        <v>-3.0000000000000006E-2</v>
      </c>
      <c r="J1124" s="155">
        <f t="shared" si="37"/>
        <v>22.620000000000005</v>
      </c>
      <c r="K1124" s="156">
        <v>731.38</v>
      </c>
      <c r="L1124" s="75"/>
    </row>
    <row r="1125" spans="1:12" x14ac:dyDescent="0.25">
      <c r="A1125" s="87">
        <v>1115</v>
      </c>
      <c r="B1125" s="137" t="s">
        <v>28</v>
      </c>
      <c r="C1125" s="138" t="s">
        <v>2147</v>
      </c>
      <c r="D1125" s="137" t="s">
        <v>28</v>
      </c>
      <c r="E1125" s="141" t="s">
        <v>2147</v>
      </c>
      <c r="F1125" s="88" t="s">
        <v>2148</v>
      </c>
      <c r="G1125" s="89" t="s">
        <v>188</v>
      </c>
      <c r="H1125" s="140">
        <v>866</v>
      </c>
      <c r="I1125" s="154">
        <f t="shared" si="36"/>
        <v>-3.000000000000002E-2</v>
      </c>
      <c r="J1125" s="155">
        <f t="shared" si="37"/>
        <v>25.980000000000018</v>
      </c>
      <c r="K1125" s="156">
        <v>840.02</v>
      </c>
      <c r="L1125" s="75"/>
    </row>
    <row r="1126" spans="1:12" x14ac:dyDescent="0.25">
      <c r="A1126" s="87">
        <v>1116</v>
      </c>
      <c r="B1126" s="137" t="s">
        <v>28</v>
      </c>
      <c r="C1126" s="138" t="s">
        <v>2149</v>
      </c>
      <c r="D1126" s="137" t="s">
        <v>28</v>
      </c>
      <c r="E1126" s="141" t="s">
        <v>2149</v>
      </c>
      <c r="F1126" s="88" t="s">
        <v>2150</v>
      </c>
      <c r="G1126" s="89" t="s">
        <v>188</v>
      </c>
      <c r="H1126" s="140">
        <v>756</v>
      </c>
      <c r="I1126" s="154">
        <f t="shared" si="36"/>
        <v>-3.0000000000000086E-2</v>
      </c>
      <c r="J1126" s="155">
        <f t="shared" si="37"/>
        <v>22.680000000000064</v>
      </c>
      <c r="K1126" s="156">
        <v>733.31999999999994</v>
      </c>
      <c r="L1126" s="75"/>
    </row>
    <row r="1127" spans="1:12" x14ac:dyDescent="0.25">
      <c r="A1127" s="87">
        <v>1117</v>
      </c>
      <c r="B1127" s="137" t="s">
        <v>28</v>
      </c>
      <c r="C1127" s="138" t="s">
        <v>2151</v>
      </c>
      <c r="D1127" s="137" t="s">
        <v>28</v>
      </c>
      <c r="E1127" s="141" t="s">
        <v>2151</v>
      </c>
      <c r="F1127" s="88" t="s">
        <v>2152</v>
      </c>
      <c r="G1127" s="89" t="s">
        <v>188</v>
      </c>
      <c r="H1127" s="140">
        <v>412</v>
      </c>
      <c r="I1127" s="154">
        <f t="shared" si="36"/>
        <v>-3.0000000000000034E-2</v>
      </c>
      <c r="J1127" s="155">
        <f t="shared" si="37"/>
        <v>12.360000000000014</v>
      </c>
      <c r="K1127" s="156">
        <v>399.64</v>
      </c>
      <c r="L1127" s="75"/>
    </row>
    <row r="1128" spans="1:12" x14ac:dyDescent="0.25">
      <c r="A1128" s="87">
        <v>1118</v>
      </c>
      <c r="B1128" s="137" t="s">
        <v>28</v>
      </c>
      <c r="C1128" s="138" t="s">
        <v>2153</v>
      </c>
      <c r="D1128" s="137" t="s">
        <v>28</v>
      </c>
      <c r="E1128" s="141" t="s">
        <v>2153</v>
      </c>
      <c r="F1128" s="88" t="s">
        <v>2154</v>
      </c>
      <c r="G1128" s="89" t="s">
        <v>188</v>
      </c>
      <c r="H1128" s="140">
        <v>485</v>
      </c>
      <c r="I1128" s="154">
        <f t="shared" si="36"/>
        <v>-3.0000000000000023E-2</v>
      </c>
      <c r="J1128" s="155">
        <f t="shared" si="37"/>
        <v>14.550000000000011</v>
      </c>
      <c r="K1128" s="156">
        <v>470.45</v>
      </c>
      <c r="L1128" s="75"/>
    </row>
    <row r="1129" spans="1:12" x14ac:dyDescent="0.25">
      <c r="A1129" s="87">
        <v>1119</v>
      </c>
      <c r="B1129" s="137" t="s">
        <v>28</v>
      </c>
      <c r="C1129" s="138" t="s">
        <v>2155</v>
      </c>
      <c r="D1129" s="137" t="s">
        <v>28</v>
      </c>
      <c r="E1129" s="141" t="s">
        <v>2155</v>
      </c>
      <c r="F1129" s="88" t="s">
        <v>2156</v>
      </c>
      <c r="G1129" s="89" t="s">
        <v>188</v>
      </c>
      <c r="H1129" s="140">
        <v>261</v>
      </c>
      <c r="I1129" s="154">
        <f t="shared" si="36"/>
        <v>-3.0000000000000047E-2</v>
      </c>
      <c r="J1129" s="155">
        <f t="shared" si="37"/>
        <v>7.8300000000000125</v>
      </c>
      <c r="K1129" s="156">
        <v>253.17</v>
      </c>
      <c r="L1129" s="75"/>
    </row>
    <row r="1130" spans="1:12" x14ac:dyDescent="0.25">
      <c r="A1130" s="87">
        <v>1120</v>
      </c>
      <c r="B1130" s="137" t="s">
        <v>28</v>
      </c>
      <c r="C1130" s="138" t="s">
        <v>2157</v>
      </c>
      <c r="D1130" s="137" t="s">
        <v>28</v>
      </c>
      <c r="E1130" s="141" t="s">
        <v>2157</v>
      </c>
      <c r="F1130" s="88" t="s">
        <v>2158</v>
      </c>
      <c r="G1130" s="89" t="s">
        <v>188</v>
      </c>
      <c r="H1130" s="140">
        <v>264</v>
      </c>
      <c r="I1130" s="154">
        <f t="shared" si="36"/>
        <v>-3.0000000000000061E-2</v>
      </c>
      <c r="J1130" s="155">
        <f t="shared" si="37"/>
        <v>7.9200000000000159</v>
      </c>
      <c r="K1130" s="156">
        <v>256.08</v>
      </c>
      <c r="L1130" s="75"/>
    </row>
    <row r="1131" spans="1:12" x14ac:dyDescent="0.25">
      <c r="A1131" s="87">
        <v>1121</v>
      </c>
      <c r="B1131" s="137" t="s">
        <v>28</v>
      </c>
      <c r="C1131" s="138" t="s">
        <v>2159</v>
      </c>
      <c r="D1131" s="137" t="s">
        <v>28</v>
      </c>
      <c r="E1131" s="141" t="s">
        <v>2159</v>
      </c>
      <c r="F1131" s="88" t="s">
        <v>2160</v>
      </c>
      <c r="G1131" s="89" t="s">
        <v>188</v>
      </c>
      <c r="H1131" s="140">
        <v>118</v>
      </c>
      <c r="I1131" s="154">
        <f t="shared" si="36"/>
        <v>-3.0000000000000054E-2</v>
      </c>
      <c r="J1131" s="155">
        <f t="shared" si="37"/>
        <v>3.5400000000000063</v>
      </c>
      <c r="K1131" s="156">
        <v>114.46</v>
      </c>
      <c r="L1131" s="75"/>
    </row>
    <row r="1132" spans="1:12" x14ac:dyDescent="0.25">
      <c r="A1132" s="87">
        <v>1122</v>
      </c>
      <c r="B1132" s="137" t="s">
        <v>28</v>
      </c>
      <c r="C1132" s="138" t="s">
        <v>2161</v>
      </c>
      <c r="D1132" s="137" t="s">
        <v>28</v>
      </c>
      <c r="E1132" s="141" t="s">
        <v>2161</v>
      </c>
      <c r="F1132" s="88" t="s">
        <v>2162</v>
      </c>
      <c r="G1132" s="89" t="s">
        <v>188</v>
      </c>
      <c r="H1132" s="140">
        <v>822</v>
      </c>
      <c r="I1132" s="154">
        <f t="shared" si="36"/>
        <v>-2.9999999999999961E-2</v>
      </c>
      <c r="J1132" s="155">
        <f t="shared" si="37"/>
        <v>24.659999999999968</v>
      </c>
      <c r="K1132" s="156">
        <v>797.34</v>
      </c>
      <c r="L1132" s="75"/>
    </row>
    <row r="1133" spans="1:12" x14ac:dyDescent="0.25">
      <c r="A1133" s="87">
        <v>1123</v>
      </c>
      <c r="B1133" s="137" t="s">
        <v>28</v>
      </c>
      <c r="C1133" s="138" t="s">
        <v>2163</v>
      </c>
      <c r="D1133" s="137" t="s">
        <v>28</v>
      </c>
      <c r="E1133" s="141" t="s">
        <v>2163</v>
      </c>
      <c r="F1133" s="88" t="s">
        <v>2164</v>
      </c>
      <c r="G1133" s="89" t="s">
        <v>188</v>
      </c>
      <c r="H1133" s="140">
        <v>630</v>
      </c>
      <c r="I1133" s="154">
        <f t="shared" si="36"/>
        <v>-2.9999999999999964E-2</v>
      </c>
      <c r="J1133" s="155">
        <f t="shared" si="37"/>
        <v>18.899999999999977</v>
      </c>
      <c r="K1133" s="156">
        <v>611.1</v>
      </c>
      <c r="L1133" s="75"/>
    </row>
    <row r="1134" spans="1:12" x14ac:dyDescent="0.25">
      <c r="A1134" s="87">
        <v>1124</v>
      </c>
      <c r="B1134" s="137" t="s">
        <v>28</v>
      </c>
      <c r="C1134" s="138" t="s">
        <v>2165</v>
      </c>
      <c r="D1134" s="137" t="s">
        <v>28</v>
      </c>
      <c r="E1134" s="141" t="s">
        <v>2165</v>
      </c>
      <c r="F1134" s="88" t="s">
        <v>2166</v>
      </c>
      <c r="G1134" s="89" t="s">
        <v>188</v>
      </c>
      <c r="H1134" s="140">
        <v>828</v>
      </c>
      <c r="I1134" s="154">
        <f t="shared" si="36"/>
        <v>-3.0000000000000037E-2</v>
      </c>
      <c r="J1134" s="155">
        <f t="shared" si="37"/>
        <v>24.840000000000032</v>
      </c>
      <c r="K1134" s="156">
        <v>803.16</v>
      </c>
      <c r="L1134" s="75"/>
    </row>
    <row r="1135" spans="1:12" x14ac:dyDescent="0.25">
      <c r="A1135" s="87">
        <v>1125</v>
      </c>
      <c r="B1135" s="137" t="s">
        <v>28</v>
      </c>
      <c r="C1135" s="138" t="s">
        <v>2167</v>
      </c>
      <c r="D1135" s="137" t="s">
        <v>28</v>
      </c>
      <c r="E1135" s="141" t="s">
        <v>2167</v>
      </c>
      <c r="F1135" s="88" t="s">
        <v>2168</v>
      </c>
      <c r="G1135" s="89" t="s">
        <v>188</v>
      </c>
      <c r="H1135" s="140">
        <v>1038</v>
      </c>
      <c r="I1135" s="154">
        <f t="shared" si="36"/>
        <v>-2.9999999999999988E-2</v>
      </c>
      <c r="J1135" s="155">
        <f t="shared" si="37"/>
        <v>31.139999999999986</v>
      </c>
      <c r="K1135" s="156">
        <v>1006.86</v>
      </c>
      <c r="L1135" s="75"/>
    </row>
    <row r="1136" spans="1:12" x14ac:dyDescent="0.25">
      <c r="A1136" s="87">
        <v>1126</v>
      </c>
      <c r="B1136" s="137" t="s">
        <v>28</v>
      </c>
      <c r="C1136" s="138" t="s">
        <v>2169</v>
      </c>
      <c r="D1136" s="137" t="s">
        <v>28</v>
      </c>
      <c r="E1136" s="141" t="s">
        <v>2169</v>
      </c>
      <c r="F1136" s="88" t="s">
        <v>2170</v>
      </c>
      <c r="G1136" s="89" t="s">
        <v>188</v>
      </c>
      <c r="H1136" s="140">
        <v>1730</v>
      </c>
      <c r="I1136" s="154">
        <f t="shared" si="36"/>
        <v>-3.0000000000000051E-2</v>
      </c>
      <c r="J1136" s="155">
        <f t="shared" si="37"/>
        <v>51.900000000000091</v>
      </c>
      <c r="K1136" s="156">
        <v>1678.1</v>
      </c>
      <c r="L1136" s="75"/>
    </row>
    <row r="1137" spans="1:12" x14ac:dyDescent="0.25">
      <c r="A1137" s="87">
        <v>1127</v>
      </c>
      <c r="B1137" s="137" t="s">
        <v>28</v>
      </c>
      <c r="C1137" s="138" t="s">
        <v>2171</v>
      </c>
      <c r="D1137" s="137" t="s">
        <v>28</v>
      </c>
      <c r="E1137" s="141" t="s">
        <v>2171</v>
      </c>
      <c r="F1137" s="88" t="s">
        <v>2172</v>
      </c>
      <c r="G1137" s="89" t="s">
        <v>188</v>
      </c>
      <c r="H1137" s="140">
        <v>2185</v>
      </c>
      <c r="I1137" s="154">
        <f t="shared" si="36"/>
        <v>-3.0000000000000082E-2</v>
      </c>
      <c r="J1137" s="155">
        <f t="shared" si="37"/>
        <v>65.550000000000182</v>
      </c>
      <c r="K1137" s="156">
        <v>2119.4499999999998</v>
      </c>
      <c r="L1137" s="75"/>
    </row>
    <row r="1138" spans="1:12" x14ac:dyDescent="0.25">
      <c r="A1138" s="87">
        <v>1128</v>
      </c>
      <c r="B1138" s="137" t="s">
        <v>28</v>
      </c>
      <c r="C1138" s="138" t="s">
        <v>2173</v>
      </c>
      <c r="D1138" s="137" t="s">
        <v>28</v>
      </c>
      <c r="E1138" s="141" t="s">
        <v>2173</v>
      </c>
      <c r="F1138" s="88" t="s">
        <v>2174</v>
      </c>
      <c r="G1138" s="89" t="s">
        <v>188</v>
      </c>
      <c r="H1138" s="140">
        <v>4015</v>
      </c>
      <c r="I1138" s="154">
        <f t="shared" si="36"/>
        <v>-3.0000000000000068E-2</v>
      </c>
      <c r="J1138" s="155">
        <f t="shared" si="37"/>
        <v>120.45000000000027</v>
      </c>
      <c r="K1138" s="156">
        <v>3894.5499999999997</v>
      </c>
      <c r="L1138" s="75"/>
    </row>
    <row r="1139" spans="1:12" x14ac:dyDescent="0.25">
      <c r="A1139" s="87">
        <v>1129</v>
      </c>
      <c r="B1139" s="137" t="s">
        <v>28</v>
      </c>
      <c r="C1139" s="138" t="s">
        <v>2175</v>
      </c>
      <c r="D1139" s="137" t="s">
        <v>28</v>
      </c>
      <c r="E1139" s="141" t="s">
        <v>2175</v>
      </c>
      <c r="F1139" s="88" t="s">
        <v>2176</v>
      </c>
      <c r="G1139" s="89" t="s">
        <v>188</v>
      </c>
      <c r="H1139" s="140">
        <v>16060</v>
      </c>
      <c r="I1139" s="154">
        <f t="shared" si="36"/>
        <v>-3.0000000000000068E-2</v>
      </c>
      <c r="J1139" s="155">
        <f t="shared" si="37"/>
        <v>481.80000000000109</v>
      </c>
      <c r="K1139" s="156">
        <v>15578.199999999999</v>
      </c>
      <c r="L1139" s="75"/>
    </row>
    <row r="1140" spans="1:12" x14ac:dyDescent="0.25">
      <c r="A1140" s="87">
        <v>1130</v>
      </c>
      <c r="B1140" s="137" t="s">
        <v>28</v>
      </c>
      <c r="C1140" s="138" t="s">
        <v>2177</v>
      </c>
      <c r="D1140" s="137" t="s">
        <v>28</v>
      </c>
      <c r="E1140" s="141" t="s">
        <v>2177</v>
      </c>
      <c r="F1140" s="88" t="s">
        <v>2178</v>
      </c>
      <c r="G1140" s="89" t="s">
        <v>188</v>
      </c>
      <c r="H1140" s="140">
        <v>862</v>
      </c>
      <c r="I1140" s="154">
        <f t="shared" si="36"/>
        <v>-3.0000000000000016E-2</v>
      </c>
      <c r="J1140" s="155">
        <f t="shared" si="37"/>
        <v>25.860000000000014</v>
      </c>
      <c r="K1140" s="156">
        <v>836.14</v>
      </c>
      <c r="L1140" s="75"/>
    </row>
    <row r="1141" spans="1:12" x14ac:dyDescent="0.25">
      <c r="A1141" s="87">
        <v>1131</v>
      </c>
      <c r="B1141" s="137" t="s">
        <v>28</v>
      </c>
      <c r="C1141" s="138" t="s">
        <v>2179</v>
      </c>
      <c r="D1141" s="137" t="s">
        <v>28</v>
      </c>
      <c r="E1141" s="141" t="s">
        <v>2179</v>
      </c>
      <c r="F1141" s="88" t="s">
        <v>2180</v>
      </c>
      <c r="G1141" s="89" t="s">
        <v>188</v>
      </c>
      <c r="H1141" s="140">
        <v>370</v>
      </c>
      <c r="I1141" s="154">
        <f t="shared" si="36"/>
        <v>-3.0000000000000061E-2</v>
      </c>
      <c r="J1141" s="155">
        <f t="shared" si="37"/>
        <v>11.100000000000023</v>
      </c>
      <c r="K1141" s="156">
        <v>358.9</v>
      </c>
      <c r="L1141" s="75"/>
    </row>
    <row r="1142" spans="1:12" x14ac:dyDescent="0.25">
      <c r="A1142" s="87">
        <v>1132</v>
      </c>
      <c r="B1142" s="137" t="s">
        <v>28</v>
      </c>
      <c r="C1142" s="138" t="s">
        <v>2181</v>
      </c>
      <c r="D1142" s="137" t="s">
        <v>28</v>
      </c>
      <c r="E1142" s="141" t="s">
        <v>2181</v>
      </c>
      <c r="F1142" s="88" t="s">
        <v>2182</v>
      </c>
      <c r="G1142" s="89" t="s">
        <v>188</v>
      </c>
      <c r="H1142" s="140">
        <v>1184</v>
      </c>
      <c r="I1142" s="154">
        <f t="shared" si="36"/>
        <v>-2.9999999999999985E-2</v>
      </c>
      <c r="J1142" s="155">
        <f t="shared" si="37"/>
        <v>35.519999999999982</v>
      </c>
      <c r="K1142" s="156">
        <v>1148.48</v>
      </c>
      <c r="L1142" s="75"/>
    </row>
    <row r="1143" spans="1:12" x14ac:dyDescent="0.25">
      <c r="A1143" s="87">
        <v>1133</v>
      </c>
      <c r="B1143" s="137" t="s">
        <v>28</v>
      </c>
      <c r="C1143" s="138" t="s">
        <v>2183</v>
      </c>
      <c r="D1143" s="137" t="s">
        <v>28</v>
      </c>
      <c r="E1143" s="141" t="s">
        <v>2183</v>
      </c>
      <c r="F1143" s="88" t="s">
        <v>2184</v>
      </c>
      <c r="G1143" s="89" t="s">
        <v>188</v>
      </c>
      <c r="H1143" s="140">
        <v>1358</v>
      </c>
      <c r="I1143" s="154">
        <f t="shared" si="36"/>
        <v>-3.0000000000000006E-2</v>
      </c>
      <c r="J1143" s="155">
        <f t="shared" si="37"/>
        <v>40.740000000000009</v>
      </c>
      <c r="K1143" s="156">
        <v>1317.26</v>
      </c>
      <c r="L1143" s="75"/>
    </row>
    <row r="1144" spans="1:12" x14ac:dyDescent="0.25">
      <c r="A1144" s="87">
        <v>1134</v>
      </c>
      <c r="B1144" s="137" t="s">
        <v>28</v>
      </c>
      <c r="C1144" s="138" t="s">
        <v>2185</v>
      </c>
      <c r="D1144" s="137" t="s">
        <v>28</v>
      </c>
      <c r="E1144" s="141" t="s">
        <v>2185</v>
      </c>
      <c r="F1144" s="88" t="s">
        <v>2186</v>
      </c>
      <c r="G1144" s="89" t="s">
        <v>188</v>
      </c>
      <c r="H1144" s="140">
        <v>356</v>
      </c>
      <c r="I1144" s="154">
        <f t="shared" si="36"/>
        <v>-3.000000000000002E-2</v>
      </c>
      <c r="J1144" s="155">
        <f t="shared" si="37"/>
        <v>10.680000000000007</v>
      </c>
      <c r="K1144" s="156">
        <v>345.32</v>
      </c>
      <c r="L1144" s="75"/>
    </row>
    <row r="1145" spans="1:12" x14ac:dyDescent="0.25">
      <c r="A1145" s="87">
        <v>1135</v>
      </c>
      <c r="B1145" s="137" t="s">
        <v>28</v>
      </c>
      <c r="C1145" s="138" t="s">
        <v>2187</v>
      </c>
      <c r="D1145" s="137" t="s">
        <v>28</v>
      </c>
      <c r="E1145" s="141" t="s">
        <v>2187</v>
      </c>
      <c r="F1145" s="88" t="s">
        <v>2188</v>
      </c>
      <c r="G1145" s="89" t="s">
        <v>188</v>
      </c>
      <c r="H1145" s="140">
        <v>412</v>
      </c>
      <c r="I1145" s="154">
        <f t="shared" si="36"/>
        <v>-3.0000000000000034E-2</v>
      </c>
      <c r="J1145" s="155">
        <f t="shared" si="37"/>
        <v>12.360000000000014</v>
      </c>
      <c r="K1145" s="156">
        <v>399.64</v>
      </c>
      <c r="L1145" s="75"/>
    </row>
    <row r="1146" spans="1:12" x14ac:dyDescent="0.25">
      <c r="A1146" s="87">
        <v>1136</v>
      </c>
      <c r="B1146" s="137" t="s">
        <v>28</v>
      </c>
      <c r="C1146" s="138" t="s">
        <v>2189</v>
      </c>
      <c r="D1146" s="137" t="s">
        <v>28</v>
      </c>
      <c r="E1146" s="141" t="s">
        <v>2189</v>
      </c>
      <c r="F1146" s="88" t="s">
        <v>2190</v>
      </c>
      <c r="G1146" s="89" t="s">
        <v>188</v>
      </c>
      <c r="H1146" s="140">
        <v>370</v>
      </c>
      <c r="I1146" s="154">
        <f t="shared" si="36"/>
        <v>-3.0000000000000061E-2</v>
      </c>
      <c r="J1146" s="155">
        <f t="shared" si="37"/>
        <v>11.100000000000023</v>
      </c>
      <c r="K1146" s="156">
        <v>358.9</v>
      </c>
      <c r="L1146" s="75"/>
    </row>
    <row r="1147" spans="1:12" x14ac:dyDescent="0.25">
      <c r="A1147" s="87">
        <v>1137</v>
      </c>
      <c r="B1147" s="137" t="s">
        <v>28</v>
      </c>
      <c r="C1147" s="138" t="s">
        <v>2191</v>
      </c>
      <c r="D1147" s="137" t="s">
        <v>28</v>
      </c>
      <c r="E1147" s="141" t="s">
        <v>2191</v>
      </c>
      <c r="F1147" s="88" t="s">
        <v>2192</v>
      </c>
      <c r="G1147" s="89" t="s">
        <v>188</v>
      </c>
      <c r="H1147" s="140">
        <v>524</v>
      </c>
      <c r="I1147" s="154">
        <f t="shared" si="36"/>
        <v>-3.0000000000000051E-2</v>
      </c>
      <c r="J1147" s="155">
        <f t="shared" si="37"/>
        <v>15.720000000000027</v>
      </c>
      <c r="K1147" s="156">
        <v>508.28</v>
      </c>
      <c r="L1147" s="75"/>
    </row>
    <row r="1148" spans="1:12" x14ac:dyDescent="0.25">
      <c r="A1148" s="87">
        <v>1138</v>
      </c>
      <c r="B1148" s="137" t="s">
        <v>28</v>
      </c>
      <c r="C1148" s="138" t="s">
        <v>2193</v>
      </c>
      <c r="D1148" s="137" t="s">
        <v>28</v>
      </c>
      <c r="E1148" s="141" t="s">
        <v>2193</v>
      </c>
      <c r="F1148" s="88" t="s">
        <v>2194</v>
      </c>
      <c r="G1148" s="89" t="s">
        <v>188</v>
      </c>
      <c r="H1148" s="140">
        <v>367</v>
      </c>
      <c r="I1148" s="154">
        <f t="shared" si="36"/>
        <v>-2.9999999999999975E-2</v>
      </c>
      <c r="J1148" s="155">
        <f t="shared" si="37"/>
        <v>11.009999999999991</v>
      </c>
      <c r="K1148" s="156">
        <v>355.99</v>
      </c>
      <c r="L1148" s="75"/>
    </row>
    <row r="1149" spans="1:12" x14ac:dyDescent="0.25">
      <c r="A1149" s="87">
        <v>1139</v>
      </c>
      <c r="B1149" s="137" t="s">
        <v>28</v>
      </c>
      <c r="C1149" s="138" t="s">
        <v>2195</v>
      </c>
      <c r="D1149" s="137" t="s">
        <v>28</v>
      </c>
      <c r="E1149" s="141" t="s">
        <v>2195</v>
      </c>
      <c r="F1149" s="88" t="s">
        <v>2196</v>
      </c>
      <c r="G1149" s="89" t="s">
        <v>188</v>
      </c>
      <c r="H1149" s="140">
        <v>1178</v>
      </c>
      <c r="I1149" s="154">
        <f t="shared" si="36"/>
        <v>-2.999999999999993E-2</v>
      </c>
      <c r="J1149" s="155">
        <f t="shared" si="37"/>
        <v>35.339999999999918</v>
      </c>
      <c r="K1149" s="156">
        <v>1142.6600000000001</v>
      </c>
      <c r="L1149" s="75"/>
    </row>
    <row r="1150" spans="1:12" x14ac:dyDescent="0.25">
      <c r="A1150" s="87">
        <v>1140</v>
      </c>
      <c r="B1150" s="137" t="s">
        <v>28</v>
      </c>
      <c r="C1150" s="138" t="s">
        <v>2197</v>
      </c>
      <c r="D1150" s="137" t="s">
        <v>28</v>
      </c>
      <c r="E1150" s="141" t="s">
        <v>2197</v>
      </c>
      <c r="F1150" s="88" t="s">
        <v>2198</v>
      </c>
      <c r="G1150" s="89" t="s">
        <v>188</v>
      </c>
      <c r="H1150" s="140">
        <v>1178</v>
      </c>
      <c r="I1150" s="154">
        <f t="shared" si="36"/>
        <v>-2.999999999999993E-2</v>
      </c>
      <c r="J1150" s="155">
        <f t="shared" si="37"/>
        <v>35.339999999999918</v>
      </c>
      <c r="K1150" s="156">
        <v>1142.6600000000001</v>
      </c>
      <c r="L1150" s="75"/>
    </row>
    <row r="1151" spans="1:12" x14ac:dyDescent="0.25">
      <c r="A1151" s="87">
        <v>1141</v>
      </c>
      <c r="B1151" s="137" t="s">
        <v>28</v>
      </c>
      <c r="C1151" s="138" t="s">
        <v>2199</v>
      </c>
      <c r="D1151" s="137" t="s">
        <v>28</v>
      </c>
      <c r="E1151" s="141" t="s">
        <v>2199</v>
      </c>
      <c r="F1151" s="88" t="s">
        <v>2200</v>
      </c>
      <c r="G1151" s="89" t="s">
        <v>188</v>
      </c>
      <c r="H1151" s="140">
        <v>356</v>
      </c>
      <c r="I1151" s="154">
        <f t="shared" si="36"/>
        <v>-3.000000000000002E-2</v>
      </c>
      <c r="J1151" s="155">
        <f t="shared" si="37"/>
        <v>10.680000000000007</v>
      </c>
      <c r="K1151" s="156">
        <v>345.32</v>
      </c>
      <c r="L1151" s="75"/>
    </row>
    <row r="1152" spans="1:12" x14ac:dyDescent="0.25">
      <c r="A1152" s="87">
        <v>1142</v>
      </c>
      <c r="B1152" s="137" t="s">
        <v>28</v>
      </c>
      <c r="C1152" s="138" t="s">
        <v>2201</v>
      </c>
      <c r="D1152" s="137" t="s">
        <v>28</v>
      </c>
      <c r="E1152" s="141" t="s">
        <v>2201</v>
      </c>
      <c r="F1152" s="88" t="s">
        <v>2202</v>
      </c>
      <c r="G1152" s="89" t="s">
        <v>188</v>
      </c>
      <c r="H1152" s="140">
        <v>356</v>
      </c>
      <c r="I1152" s="154">
        <f t="shared" si="36"/>
        <v>-3.000000000000002E-2</v>
      </c>
      <c r="J1152" s="155">
        <f t="shared" si="37"/>
        <v>10.680000000000007</v>
      </c>
      <c r="K1152" s="156">
        <v>345.32</v>
      </c>
      <c r="L1152" s="75"/>
    </row>
    <row r="1153" spans="1:12" x14ac:dyDescent="0.25">
      <c r="A1153" s="87">
        <v>1143</v>
      </c>
      <c r="B1153" s="137" t="s">
        <v>28</v>
      </c>
      <c r="C1153" s="138" t="s">
        <v>2203</v>
      </c>
      <c r="D1153" s="137" t="s">
        <v>28</v>
      </c>
      <c r="E1153" s="141" t="s">
        <v>2203</v>
      </c>
      <c r="F1153" s="88" t="s">
        <v>2204</v>
      </c>
      <c r="G1153" s="89" t="s">
        <v>188</v>
      </c>
      <c r="H1153" s="140">
        <v>412</v>
      </c>
      <c r="I1153" s="154">
        <f t="shared" si="36"/>
        <v>-3.0000000000000034E-2</v>
      </c>
      <c r="J1153" s="155">
        <f t="shared" si="37"/>
        <v>12.360000000000014</v>
      </c>
      <c r="K1153" s="156">
        <v>399.64</v>
      </c>
      <c r="L1153" s="75"/>
    </row>
    <row r="1154" spans="1:12" x14ac:dyDescent="0.25">
      <c r="A1154" s="87">
        <v>1144</v>
      </c>
      <c r="B1154" s="137" t="s">
        <v>28</v>
      </c>
      <c r="C1154" s="138" t="s">
        <v>2205</v>
      </c>
      <c r="D1154" s="137" t="s">
        <v>28</v>
      </c>
      <c r="E1154" s="141" t="s">
        <v>2205</v>
      </c>
      <c r="F1154" s="88" t="s">
        <v>2206</v>
      </c>
      <c r="G1154" s="89" t="s">
        <v>188</v>
      </c>
      <c r="H1154" s="140">
        <v>369</v>
      </c>
      <c r="I1154" s="154">
        <f t="shared" si="36"/>
        <v>-2.9999999999999982E-2</v>
      </c>
      <c r="J1154" s="155">
        <f t="shared" si="37"/>
        <v>11.069999999999993</v>
      </c>
      <c r="K1154" s="156">
        <v>357.93</v>
      </c>
      <c r="L1154" s="75"/>
    </row>
    <row r="1155" spans="1:12" x14ac:dyDescent="0.25">
      <c r="A1155" s="87">
        <v>1145</v>
      </c>
      <c r="B1155" s="137" t="s">
        <v>28</v>
      </c>
      <c r="C1155" s="138" t="s">
        <v>2207</v>
      </c>
      <c r="D1155" s="137" t="s">
        <v>28</v>
      </c>
      <c r="E1155" s="141" t="s">
        <v>2207</v>
      </c>
      <c r="F1155" s="88" t="s">
        <v>2208</v>
      </c>
      <c r="G1155" s="89" t="s">
        <v>188</v>
      </c>
      <c r="H1155" s="140">
        <v>356</v>
      </c>
      <c r="I1155" s="154">
        <f t="shared" si="36"/>
        <v>-3.000000000000002E-2</v>
      </c>
      <c r="J1155" s="155">
        <f t="shared" si="37"/>
        <v>10.680000000000007</v>
      </c>
      <c r="K1155" s="156">
        <v>345.32</v>
      </c>
      <c r="L1155" s="75"/>
    </row>
    <row r="1156" spans="1:12" x14ac:dyDescent="0.25">
      <c r="A1156" s="87">
        <v>1146</v>
      </c>
      <c r="B1156" s="137" t="s">
        <v>28</v>
      </c>
      <c r="C1156" s="138" t="s">
        <v>2209</v>
      </c>
      <c r="D1156" s="137" t="s">
        <v>28</v>
      </c>
      <c r="E1156" s="141" t="s">
        <v>2209</v>
      </c>
      <c r="F1156" s="88" t="s">
        <v>2210</v>
      </c>
      <c r="G1156" s="89" t="s">
        <v>188</v>
      </c>
      <c r="H1156" s="140">
        <v>301</v>
      </c>
      <c r="I1156" s="154">
        <f t="shared" si="36"/>
        <v>-3.00000000000001E-2</v>
      </c>
      <c r="J1156" s="155">
        <f t="shared" si="37"/>
        <v>9.0300000000000296</v>
      </c>
      <c r="K1156" s="156">
        <v>291.96999999999997</v>
      </c>
      <c r="L1156" s="75"/>
    </row>
    <row r="1157" spans="1:12" x14ac:dyDescent="0.25">
      <c r="A1157" s="87">
        <v>1147</v>
      </c>
      <c r="B1157" s="137" t="s">
        <v>28</v>
      </c>
      <c r="C1157" s="138" t="s">
        <v>2211</v>
      </c>
      <c r="D1157" s="137" t="s">
        <v>28</v>
      </c>
      <c r="E1157" s="141" t="s">
        <v>2211</v>
      </c>
      <c r="F1157" s="88" t="s">
        <v>2212</v>
      </c>
      <c r="G1157" s="89" t="s">
        <v>188</v>
      </c>
      <c r="H1157" s="140">
        <v>288</v>
      </c>
      <c r="I1157" s="154">
        <f t="shared" si="36"/>
        <v>-2.9999999999999954E-2</v>
      </c>
      <c r="J1157" s="155">
        <f t="shared" si="37"/>
        <v>8.6399999999999864</v>
      </c>
      <c r="K1157" s="156">
        <v>279.36</v>
      </c>
      <c r="L1157" s="75"/>
    </row>
    <row r="1158" spans="1:12" x14ac:dyDescent="0.25">
      <c r="A1158" s="87">
        <v>1148</v>
      </c>
      <c r="B1158" s="137" t="s">
        <v>28</v>
      </c>
      <c r="C1158" s="138" t="s">
        <v>2213</v>
      </c>
      <c r="D1158" s="137" t="s">
        <v>28</v>
      </c>
      <c r="E1158" s="141" t="s">
        <v>2213</v>
      </c>
      <c r="F1158" s="88" t="s">
        <v>2214</v>
      </c>
      <c r="G1158" s="89" t="s">
        <v>188</v>
      </c>
      <c r="H1158" s="140">
        <v>293</v>
      </c>
      <c r="I1158" s="154">
        <f t="shared" si="36"/>
        <v>-3.0000000000000068E-2</v>
      </c>
      <c r="J1158" s="155">
        <f t="shared" si="37"/>
        <v>8.7900000000000205</v>
      </c>
      <c r="K1158" s="156">
        <v>284.20999999999998</v>
      </c>
      <c r="L1158" s="75"/>
    </row>
    <row r="1159" spans="1:12" x14ac:dyDescent="0.25">
      <c r="A1159" s="87">
        <v>1149</v>
      </c>
      <c r="B1159" s="137" t="s">
        <v>28</v>
      </c>
      <c r="C1159" s="138" t="s">
        <v>2215</v>
      </c>
      <c r="D1159" s="137" t="s">
        <v>28</v>
      </c>
      <c r="E1159" s="141" t="s">
        <v>2215</v>
      </c>
      <c r="F1159" s="88" t="s">
        <v>2216</v>
      </c>
      <c r="G1159" s="89" t="s">
        <v>188</v>
      </c>
      <c r="H1159" s="140">
        <v>654</v>
      </c>
      <c r="I1159" s="154">
        <f t="shared" si="36"/>
        <v>-3.0000000000000006E-2</v>
      </c>
      <c r="J1159" s="155">
        <f t="shared" si="37"/>
        <v>19.620000000000005</v>
      </c>
      <c r="K1159" s="156">
        <v>634.38</v>
      </c>
      <c r="L1159" s="75"/>
    </row>
    <row r="1160" spans="1:12" x14ac:dyDescent="0.25">
      <c r="A1160" s="87">
        <v>1150</v>
      </c>
      <c r="B1160" s="137" t="s">
        <v>28</v>
      </c>
      <c r="C1160" s="138" t="s">
        <v>2217</v>
      </c>
      <c r="D1160" s="137" t="s">
        <v>28</v>
      </c>
      <c r="E1160" s="141" t="s">
        <v>2217</v>
      </c>
      <c r="F1160" s="88" t="s">
        <v>2218</v>
      </c>
      <c r="G1160" s="89" t="s">
        <v>188</v>
      </c>
      <c r="H1160" s="140">
        <v>1262</v>
      </c>
      <c r="I1160" s="154">
        <f t="shared" si="36"/>
        <v>-3.00000000000001E-2</v>
      </c>
      <c r="J1160" s="155">
        <f t="shared" si="37"/>
        <v>37.860000000000127</v>
      </c>
      <c r="K1160" s="156">
        <v>1224.1399999999999</v>
      </c>
      <c r="L1160" s="75"/>
    </row>
    <row r="1161" spans="1:12" x14ac:dyDescent="0.25">
      <c r="A1161" s="87">
        <v>1151</v>
      </c>
      <c r="B1161" s="137" t="s">
        <v>28</v>
      </c>
      <c r="C1161" s="138" t="s">
        <v>2219</v>
      </c>
      <c r="D1161" s="137" t="s">
        <v>28</v>
      </c>
      <c r="E1161" s="141" t="s">
        <v>2219</v>
      </c>
      <c r="F1161" s="88" t="s">
        <v>2220</v>
      </c>
      <c r="G1161" s="89" t="s">
        <v>188</v>
      </c>
      <c r="H1161" s="140">
        <v>1896</v>
      </c>
      <c r="I1161" s="154">
        <f t="shared" si="36"/>
        <v>-3.0000000000000058E-2</v>
      </c>
      <c r="J1161" s="155">
        <f t="shared" si="37"/>
        <v>56.880000000000109</v>
      </c>
      <c r="K1161" s="156">
        <v>1839.12</v>
      </c>
      <c r="L1161" s="75"/>
    </row>
    <row r="1162" spans="1:12" x14ac:dyDescent="0.25">
      <c r="A1162" s="87">
        <v>1152</v>
      </c>
      <c r="B1162" s="137" t="s">
        <v>28</v>
      </c>
      <c r="C1162" s="138" t="s">
        <v>2221</v>
      </c>
      <c r="D1162" s="137" t="s">
        <v>28</v>
      </c>
      <c r="E1162" s="141" t="s">
        <v>2221</v>
      </c>
      <c r="F1162" s="88" t="s">
        <v>2220</v>
      </c>
      <c r="G1162" s="89" t="s">
        <v>188</v>
      </c>
      <c r="H1162" s="140">
        <v>6680</v>
      </c>
      <c r="I1162" s="154">
        <f t="shared" si="36"/>
        <v>-3.0000000000000082E-2</v>
      </c>
      <c r="J1162" s="155">
        <f t="shared" si="37"/>
        <v>200.40000000000055</v>
      </c>
      <c r="K1162" s="156">
        <v>6479.5999999999995</v>
      </c>
      <c r="L1162" s="75"/>
    </row>
    <row r="1163" spans="1:12" x14ac:dyDescent="0.25">
      <c r="A1163" s="87">
        <v>1153</v>
      </c>
      <c r="B1163" s="137" t="s">
        <v>28</v>
      </c>
      <c r="C1163" s="138" t="s">
        <v>2222</v>
      </c>
      <c r="D1163" s="137" t="s">
        <v>28</v>
      </c>
      <c r="E1163" s="141" t="s">
        <v>2222</v>
      </c>
      <c r="F1163" s="88" t="s">
        <v>2223</v>
      </c>
      <c r="G1163" s="89" t="s">
        <v>188</v>
      </c>
      <c r="H1163" s="140">
        <v>2060</v>
      </c>
      <c r="I1163" s="154">
        <f t="shared" si="36"/>
        <v>-2.9999999999999978E-2</v>
      </c>
      <c r="J1163" s="155">
        <f t="shared" si="37"/>
        <v>61.799999999999955</v>
      </c>
      <c r="K1163" s="156">
        <v>1998.2</v>
      </c>
      <c r="L1163" s="75"/>
    </row>
    <row r="1164" spans="1:12" x14ac:dyDescent="0.25">
      <c r="A1164" s="87">
        <v>1154</v>
      </c>
      <c r="B1164" s="137" t="s">
        <v>28</v>
      </c>
      <c r="C1164" s="138" t="s">
        <v>2224</v>
      </c>
      <c r="D1164" s="137" t="s">
        <v>28</v>
      </c>
      <c r="E1164" s="141" t="s">
        <v>2224</v>
      </c>
      <c r="F1164" s="88" t="s">
        <v>2225</v>
      </c>
      <c r="G1164" s="89" t="s">
        <v>188</v>
      </c>
      <c r="H1164" s="140">
        <v>2515</v>
      </c>
      <c r="I1164" s="154">
        <f t="shared" ref="I1164:I1227" si="38">(K1164-H1164)/H1164</f>
        <v>-3.000000000000011E-2</v>
      </c>
      <c r="J1164" s="155">
        <f t="shared" ref="J1164:J1227" si="39">H1164-K1164</f>
        <v>75.450000000000273</v>
      </c>
      <c r="K1164" s="156">
        <v>2439.5499999999997</v>
      </c>
      <c r="L1164" s="75"/>
    </row>
    <row r="1165" spans="1:12" x14ac:dyDescent="0.25">
      <c r="A1165" s="87">
        <v>1155</v>
      </c>
      <c r="B1165" s="137" t="s">
        <v>28</v>
      </c>
      <c r="C1165" s="138" t="s">
        <v>2226</v>
      </c>
      <c r="D1165" s="137" t="s">
        <v>28</v>
      </c>
      <c r="E1165" s="141" t="s">
        <v>2226</v>
      </c>
      <c r="F1165" s="88" t="s">
        <v>2227</v>
      </c>
      <c r="G1165" s="89" t="s">
        <v>188</v>
      </c>
      <c r="H1165" s="140">
        <v>311</v>
      </c>
      <c r="I1165" s="154">
        <f t="shared" si="38"/>
        <v>-2.999999999999995E-2</v>
      </c>
      <c r="J1165" s="155">
        <f t="shared" si="39"/>
        <v>9.3299999999999841</v>
      </c>
      <c r="K1165" s="156">
        <v>301.67</v>
      </c>
      <c r="L1165" s="75"/>
    </row>
    <row r="1166" spans="1:12" x14ac:dyDescent="0.25">
      <c r="A1166" s="87">
        <v>1156</v>
      </c>
      <c r="B1166" s="137" t="s">
        <v>28</v>
      </c>
      <c r="C1166" s="138" t="s">
        <v>2228</v>
      </c>
      <c r="D1166" s="137" t="s">
        <v>28</v>
      </c>
      <c r="E1166" s="141" t="s">
        <v>2228</v>
      </c>
      <c r="F1166" s="88" t="s">
        <v>2229</v>
      </c>
      <c r="G1166" s="89" t="s">
        <v>188</v>
      </c>
      <c r="H1166" s="140">
        <v>1284</v>
      </c>
      <c r="I1166" s="154">
        <f t="shared" si="38"/>
        <v>-2.9999999999999985E-2</v>
      </c>
      <c r="J1166" s="155">
        <f t="shared" si="39"/>
        <v>38.519999999999982</v>
      </c>
      <c r="K1166" s="156">
        <v>1245.48</v>
      </c>
      <c r="L1166" s="75"/>
    </row>
    <row r="1167" spans="1:12" x14ac:dyDescent="0.25">
      <c r="A1167" s="87">
        <v>1157</v>
      </c>
      <c r="B1167" s="137" t="s">
        <v>28</v>
      </c>
      <c r="C1167" s="138" t="s">
        <v>2230</v>
      </c>
      <c r="D1167" s="137" t="s">
        <v>28</v>
      </c>
      <c r="E1167" s="141" t="s">
        <v>2230</v>
      </c>
      <c r="F1167" s="88" t="s">
        <v>2231</v>
      </c>
      <c r="G1167" s="89" t="s">
        <v>188</v>
      </c>
      <c r="H1167" s="140">
        <v>1514</v>
      </c>
      <c r="I1167" s="154">
        <f t="shared" si="38"/>
        <v>-3.0000000000000047E-2</v>
      </c>
      <c r="J1167" s="155">
        <f t="shared" si="39"/>
        <v>45.420000000000073</v>
      </c>
      <c r="K1167" s="156">
        <v>1468.58</v>
      </c>
      <c r="L1167" s="75"/>
    </row>
    <row r="1168" spans="1:12" x14ac:dyDescent="0.25">
      <c r="A1168" s="87">
        <v>1158</v>
      </c>
      <c r="B1168" s="137" t="s">
        <v>28</v>
      </c>
      <c r="C1168" s="138" t="s">
        <v>2232</v>
      </c>
      <c r="D1168" s="137" t="s">
        <v>28</v>
      </c>
      <c r="E1168" s="141" t="s">
        <v>2232</v>
      </c>
      <c r="F1168" s="88" t="s">
        <v>2233</v>
      </c>
      <c r="G1168" s="89" t="s">
        <v>188</v>
      </c>
      <c r="H1168" s="140">
        <v>496</v>
      </c>
      <c r="I1168" s="154">
        <f t="shared" si="38"/>
        <v>-2.9999999999999992E-2</v>
      </c>
      <c r="J1168" s="155">
        <f t="shared" si="39"/>
        <v>14.879999999999995</v>
      </c>
      <c r="K1168" s="156">
        <v>481.12</v>
      </c>
      <c r="L1168" s="75"/>
    </row>
    <row r="1169" spans="1:12" x14ac:dyDescent="0.25">
      <c r="A1169" s="87">
        <v>1159</v>
      </c>
      <c r="B1169" s="137" t="s">
        <v>28</v>
      </c>
      <c r="C1169" s="138" t="s">
        <v>2234</v>
      </c>
      <c r="D1169" s="137" t="s">
        <v>28</v>
      </c>
      <c r="E1169" s="141" t="s">
        <v>2234</v>
      </c>
      <c r="F1169" s="88" t="s">
        <v>2235</v>
      </c>
      <c r="G1169" s="89" t="s">
        <v>188</v>
      </c>
      <c r="H1169" s="140">
        <v>1970</v>
      </c>
      <c r="I1169" s="154">
        <f t="shared" si="38"/>
        <v>-3.0000000000000068E-2</v>
      </c>
      <c r="J1169" s="155">
        <f t="shared" si="39"/>
        <v>59.100000000000136</v>
      </c>
      <c r="K1169" s="156">
        <v>1910.8999999999999</v>
      </c>
      <c r="L1169" s="75"/>
    </row>
    <row r="1170" spans="1:12" x14ac:dyDescent="0.25">
      <c r="A1170" s="87">
        <v>1160</v>
      </c>
      <c r="B1170" s="137" t="s">
        <v>28</v>
      </c>
      <c r="C1170" s="138" t="s">
        <v>2236</v>
      </c>
      <c r="D1170" s="137" t="s">
        <v>28</v>
      </c>
      <c r="E1170" s="141" t="s">
        <v>2236</v>
      </c>
      <c r="F1170" s="88" t="s">
        <v>2237</v>
      </c>
      <c r="G1170" s="89" t="s">
        <v>188</v>
      </c>
      <c r="H1170" s="140">
        <v>552</v>
      </c>
      <c r="I1170" s="154">
        <f t="shared" si="38"/>
        <v>-3.0000000000000106E-2</v>
      </c>
      <c r="J1170" s="155">
        <f t="shared" si="39"/>
        <v>16.560000000000059</v>
      </c>
      <c r="K1170" s="156">
        <v>535.43999999999994</v>
      </c>
      <c r="L1170" s="75"/>
    </row>
    <row r="1171" spans="1:12" x14ac:dyDescent="0.25">
      <c r="A1171" s="87">
        <v>1161</v>
      </c>
      <c r="B1171" s="137" t="s">
        <v>28</v>
      </c>
      <c r="C1171" s="138" t="s">
        <v>2238</v>
      </c>
      <c r="D1171" s="137" t="s">
        <v>28</v>
      </c>
      <c r="E1171" s="141" t="s">
        <v>2238</v>
      </c>
      <c r="F1171" s="88" t="s">
        <v>2239</v>
      </c>
      <c r="G1171" s="89" t="s">
        <v>188</v>
      </c>
      <c r="H1171" s="140">
        <v>696</v>
      </c>
      <c r="I1171" s="154">
        <f t="shared" si="38"/>
        <v>-2.9999999999999992E-2</v>
      </c>
      <c r="J1171" s="155">
        <f t="shared" si="39"/>
        <v>20.879999999999995</v>
      </c>
      <c r="K1171" s="156">
        <v>675.12</v>
      </c>
      <c r="L1171" s="75"/>
    </row>
    <row r="1172" spans="1:12" x14ac:dyDescent="0.25">
      <c r="A1172" s="87">
        <v>1162</v>
      </c>
      <c r="B1172" s="137" t="s">
        <v>28</v>
      </c>
      <c r="C1172" s="138" t="s">
        <v>2240</v>
      </c>
      <c r="D1172" s="137" t="s">
        <v>28</v>
      </c>
      <c r="E1172" s="141" t="s">
        <v>2240</v>
      </c>
      <c r="F1172" s="88" t="s">
        <v>2241</v>
      </c>
      <c r="G1172" s="89" t="s">
        <v>188</v>
      </c>
      <c r="H1172" s="140">
        <v>694</v>
      </c>
      <c r="I1172" s="154">
        <f t="shared" si="38"/>
        <v>-3.0000000000000072E-2</v>
      </c>
      <c r="J1172" s="155">
        <f t="shared" si="39"/>
        <v>20.82000000000005</v>
      </c>
      <c r="K1172" s="156">
        <v>673.18</v>
      </c>
      <c r="L1172" s="75"/>
    </row>
    <row r="1173" spans="1:12" x14ac:dyDescent="0.25">
      <c r="A1173" s="87">
        <v>1163</v>
      </c>
      <c r="B1173" s="137" t="s">
        <v>28</v>
      </c>
      <c r="C1173" s="138" t="s">
        <v>2242</v>
      </c>
      <c r="D1173" s="137" t="s">
        <v>28</v>
      </c>
      <c r="E1173" s="141" t="s">
        <v>2242</v>
      </c>
      <c r="F1173" s="88" t="s">
        <v>2243</v>
      </c>
      <c r="G1173" s="89" t="s">
        <v>188</v>
      </c>
      <c r="H1173" s="140">
        <v>950</v>
      </c>
      <c r="I1173" s="154">
        <f t="shared" si="38"/>
        <v>-0.03</v>
      </c>
      <c r="J1173" s="155">
        <f t="shared" si="39"/>
        <v>28.5</v>
      </c>
      <c r="K1173" s="156">
        <v>921.5</v>
      </c>
      <c r="L1173" s="75"/>
    </row>
    <row r="1174" spans="1:12" x14ac:dyDescent="0.25">
      <c r="A1174" s="87">
        <v>1164</v>
      </c>
      <c r="B1174" s="137" t="s">
        <v>28</v>
      </c>
      <c r="C1174" s="138" t="s">
        <v>2244</v>
      </c>
      <c r="D1174" s="137" t="s">
        <v>28</v>
      </c>
      <c r="E1174" s="141" t="s">
        <v>2244</v>
      </c>
      <c r="F1174" s="88" t="s">
        <v>2245</v>
      </c>
      <c r="G1174" s="89" t="s">
        <v>188</v>
      </c>
      <c r="H1174" s="140">
        <v>724</v>
      </c>
      <c r="I1174" s="154">
        <f t="shared" si="38"/>
        <v>-3.0000000000000037E-2</v>
      </c>
      <c r="J1174" s="155">
        <f t="shared" si="39"/>
        <v>21.720000000000027</v>
      </c>
      <c r="K1174" s="156">
        <v>702.28</v>
      </c>
      <c r="L1174" s="75"/>
    </row>
    <row r="1175" spans="1:12" x14ac:dyDescent="0.25">
      <c r="A1175" s="87">
        <v>1165</v>
      </c>
      <c r="B1175" s="137" t="s">
        <v>28</v>
      </c>
      <c r="C1175" s="138" t="s">
        <v>2246</v>
      </c>
      <c r="D1175" s="137" t="s">
        <v>28</v>
      </c>
      <c r="E1175" s="141" t="s">
        <v>2246</v>
      </c>
      <c r="F1175" s="88" t="s">
        <v>2247</v>
      </c>
      <c r="G1175" s="89" t="s">
        <v>188</v>
      </c>
      <c r="H1175" s="140">
        <v>678</v>
      </c>
      <c r="I1175" s="154">
        <f t="shared" si="38"/>
        <v>-3.0000000000000047E-2</v>
      </c>
      <c r="J1175" s="155">
        <f t="shared" si="39"/>
        <v>20.340000000000032</v>
      </c>
      <c r="K1175" s="156">
        <v>657.66</v>
      </c>
      <c r="L1175" s="75"/>
    </row>
    <row r="1176" spans="1:12" x14ac:dyDescent="0.25">
      <c r="A1176" s="87">
        <v>1166</v>
      </c>
      <c r="B1176" s="137" t="s">
        <v>28</v>
      </c>
      <c r="C1176" s="138" t="s">
        <v>2248</v>
      </c>
      <c r="D1176" s="137" t="s">
        <v>28</v>
      </c>
      <c r="E1176" s="141" t="s">
        <v>2248</v>
      </c>
      <c r="F1176" s="88" t="s">
        <v>2249</v>
      </c>
      <c r="G1176" s="89" t="s">
        <v>188</v>
      </c>
      <c r="H1176" s="140">
        <v>165</v>
      </c>
      <c r="I1176" s="154">
        <f t="shared" si="38"/>
        <v>-3.0000000000000103E-2</v>
      </c>
      <c r="J1176" s="155">
        <f t="shared" si="39"/>
        <v>4.9500000000000171</v>
      </c>
      <c r="K1176" s="156">
        <v>160.04999999999998</v>
      </c>
      <c r="L1176" s="75"/>
    </row>
    <row r="1177" spans="1:12" x14ac:dyDescent="0.25">
      <c r="A1177" s="87">
        <v>1167</v>
      </c>
      <c r="B1177" s="137" t="s">
        <v>28</v>
      </c>
      <c r="C1177" s="138" t="s">
        <v>2250</v>
      </c>
      <c r="D1177" s="137" t="s">
        <v>28</v>
      </c>
      <c r="E1177" s="141" t="s">
        <v>2250</v>
      </c>
      <c r="F1177" s="88" t="s">
        <v>2251</v>
      </c>
      <c r="G1177" s="89" t="s">
        <v>188</v>
      </c>
      <c r="H1177" s="140">
        <v>161</v>
      </c>
      <c r="I1177" s="154">
        <f t="shared" si="38"/>
        <v>-3.0000000000000079E-2</v>
      </c>
      <c r="J1177" s="155">
        <f t="shared" si="39"/>
        <v>4.8300000000000125</v>
      </c>
      <c r="K1177" s="156">
        <v>156.16999999999999</v>
      </c>
      <c r="L1177" s="75"/>
    </row>
    <row r="1178" spans="1:12" x14ac:dyDescent="0.25">
      <c r="A1178" s="87">
        <v>1168</v>
      </c>
      <c r="B1178" s="137" t="s">
        <v>28</v>
      </c>
      <c r="C1178" s="138" t="s">
        <v>2252</v>
      </c>
      <c r="D1178" s="137" t="s">
        <v>28</v>
      </c>
      <c r="E1178" s="141" t="s">
        <v>2252</v>
      </c>
      <c r="F1178" s="88" t="s">
        <v>2253</v>
      </c>
      <c r="G1178" s="89" t="s">
        <v>188</v>
      </c>
      <c r="H1178" s="140">
        <v>178</v>
      </c>
      <c r="I1178" s="154">
        <f t="shared" si="38"/>
        <v>-3.000000000000002E-2</v>
      </c>
      <c r="J1178" s="155">
        <f t="shared" si="39"/>
        <v>5.3400000000000034</v>
      </c>
      <c r="K1178" s="156">
        <v>172.66</v>
      </c>
      <c r="L1178" s="75"/>
    </row>
    <row r="1179" spans="1:12" x14ac:dyDescent="0.25">
      <c r="A1179" s="87">
        <v>1169</v>
      </c>
      <c r="B1179" s="137" t="s">
        <v>28</v>
      </c>
      <c r="C1179" s="138" t="s">
        <v>2254</v>
      </c>
      <c r="D1179" s="137" t="s">
        <v>28</v>
      </c>
      <c r="E1179" s="141" t="s">
        <v>2254</v>
      </c>
      <c r="F1179" s="88" t="s">
        <v>2255</v>
      </c>
      <c r="G1179" s="89" t="s">
        <v>188</v>
      </c>
      <c r="H1179" s="140">
        <v>441</v>
      </c>
      <c r="I1179" s="154">
        <f t="shared" si="38"/>
        <v>-3.0000000000000041E-2</v>
      </c>
      <c r="J1179" s="155">
        <f t="shared" si="39"/>
        <v>13.230000000000018</v>
      </c>
      <c r="K1179" s="156">
        <v>427.77</v>
      </c>
      <c r="L1179" s="75"/>
    </row>
    <row r="1180" spans="1:12" x14ac:dyDescent="0.25">
      <c r="A1180" s="87">
        <v>1170</v>
      </c>
      <c r="B1180" s="137" t="s">
        <v>28</v>
      </c>
      <c r="C1180" s="138" t="s">
        <v>2256</v>
      </c>
      <c r="D1180" s="137" t="s">
        <v>28</v>
      </c>
      <c r="E1180" s="141" t="s">
        <v>2256</v>
      </c>
      <c r="F1180" s="88" t="s">
        <v>2257</v>
      </c>
      <c r="G1180" s="89" t="s">
        <v>188</v>
      </c>
      <c r="H1180" s="140">
        <v>426</v>
      </c>
      <c r="I1180" s="154">
        <f t="shared" si="38"/>
        <v>-3.0000000000000068E-2</v>
      </c>
      <c r="J1180" s="155">
        <f t="shared" si="39"/>
        <v>12.78000000000003</v>
      </c>
      <c r="K1180" s="156">
        <v>413.21999999999997</v>
      </c>
      <c r="L1180" s="75"/>
    </row>
    <row r="1181" spans="1:12" x14ac:dyDescent="0.25">
      <c r="A1181" s="87">
        <v>1171</v>
      </c>
      <c r="B1181" s="137" t="s">
        <v>28</v>
      </c>
      <c r="C1181" s="138" t="s">
        <v>2258</v>
      </c>
      <c r="D1181" s="137" t="s">
        <v>28</v>
      </c>
      <c r="E1181" s="141" t="s">
        <v>2258</v>
      </c>
      <c r="F1181" s="88" t="s">
        <v>2259</v>
      </c>
      <c r="G1181" s="89" t="s">
        <v>188</v>
      </c>
      <c r="H1181" s="140">
        <v>304</v>
      </c>
      <c r="I1181" s="154">
        <f t="shared" si="38"/>
        <v>-3.0000000000000016E-2</v>
      </c>
      <c r="J1181" s="155">
        <f t="shared" si="39"/>
        <v>9.1200000000000045</v>
      </c>
      <c r="K1181" s="156">
        <v>294.88</v>
      </c>
      <c r="L1181" s="75"/>
    </row>
    <row r="1182" spans="1:12" x14ac:dyDescent="0.25">
      <c r="A1182" s="87">
        <v>1172</v>
      </c>
      <c r="B1182" s="137" t="s">
        <v>28</v>
      </c>
      <c r="C1182" s="138" t="s">
        <v>2260</v>
      </c>
      <c r="D1182" s="137" t="s">
        <v>28</v>
      </c>
      <c r="E1182" s="141" t="s">
        <v>2260</v>
      </c>
      <c r="F1182" s="88" t="s">
        <v>2261</v>
      </c>
      <c r="G1182" s="89" t="s">
        <v>188</v>
      </c>
      <c r="H1182" s="140">
        <v>1024</v>
      </c>
      <c r="I1182" s="154">
        <f t="shared" si="38"/>
        <v>-3.0000000000000027E-2</v>
      </c>
      <c r="J1182" s="155">
        <f t="shared" si="39"/>
        <v>30.720000000000027</v>
      </c>
      <c r="K1182" s="156">
        <v>993.28</v>
      </c>
      <c r="L1182" s="75"/>
    </row>
    <row r="1183" spans="1:12" x14ac:dyDescent="0.25">
      <c r="A1183" s="87">
        <v>1173</v>
      </c>
      <c r="B1183" s="137" t="s">
        <v>28</v>
      </c>
      <c r="C1183" s="138" t="s">
        <v>2262</v>
      </c>
      <c r="D1183" s="137" t="s">
        <v>28</v>
      </c>
      <c r="E1183" s="141" t="s">
        <v>2262</v>
      </c>
      <c r="F1183" s="88" t="s">
        <v>2263</v>
      </c>
      <c r="G1183" s="89" t="s">
        <v>188</v>
      </c>
      <c r="H1183" s="140">
        <v>530</v>
      </c>
      <c r="I1183" s="154">
        <f t="shared" si="38"/>
        <v>-2.9999999999999957E-2</v>
      </c>
      <c r="J1183" s="155">
        <f t="shared" si="39"/>
        <v>15.899999999999977</v>
      </c>
      <c r="K1183" s="156">
        <v>514.1</v>
      </c>
      <c r="L1183" s="75"/>
    </row>
    <row r="1184" spans="1:12" x14ac:dyDescent="0.25">
      <c r="A1184" s="87">
        <v>1174</v>
      </c>
      <c r="B1184" s="137" t="s">
        <v>28</v>
      </c>
      <c r="C1184" s="138" t="s">
        <v>2264</v>
      </c>
      <c r="D1184" s="137" t="s">
        <v>28</v>
      </c>
      <c r="E1184" s="141" t="s">
        <v>2264</v>
      </c>
      <c r="F1184" s="88" t="s">
        <v>2265</v>
      </c>
      <c r="G1184" s="89" t="s">
        <v>188</v>
      </c>
      <c r="H1184" s="140">
        <v>964</v>
      </c>
      <c r="I1184" s="154">
        <f t="shared" si="38"/>
        <v>-3.0000000000000075E-2</v>
      </c>
      <c r="J1184" s="155">
        <f t="shared" si="39"/>
        <v>28.920000000000073</v>
      </c>
      <c r="K1184" s="156">
        <v>935.07999999999993</v>
      </c>
      <c r="L1184" s="75"/>
    </row>
    <row r="1185" spans="1:12" x14ac:dyDescent="0.25">
      <c r="A1185" s="87">
        <v>1175</v>
      </c>
      <c r="B1185" s="137" t="s">
        <v>28</v>
      </c>
      <c r="C1185" s="138" t="s">
        <v>2266</v>
      </c>
      <c r="D1185" s="137" t="s">
        <v>28</v>
      </c>
      <c r="E1185" s="141" t="s">
        <v>2266</v>
      </c>
      <c r="F1185" s="88" t="s">
        <v>2267</v>
      </c>
      <c r="G1185" s="89" t="s">
        <v>188</v>
      </c>
      <c r="H1185" s="140">
        <v>1040</v>
      </c>
      <c r="I1185" s="154">
        <f t="shared" si="38"/>
        <v>-3.0000000000000044E-2</v>
      </c>
      <c r="J1185" s="155">
        <f t="shared" si="39"/>
        <v>31.200000000000045</v>
      </c>
      <c r="K1185" s="156">
        <v>1008.8</v>
      </c>
      <c r="L1185" s="75"/>
    </row>
    <row r="1186" spans="1:12" x14ac:dyDescent="0.25">
      <c r="A1186" s="87">
        <v>1176</v>
      </c>
      <c r="B1186" s="137" t="s">
        <v>28</v>
      </c>
      <c r="C1186" s="138" t="s">
        <v>2268</v>
      </c>
      <c r="D1186" s="137" t="s">
        <v>28</v>
      </c>
      <c r="E1186" s="141" t="s">
        <v>2268</v>
      </c>
      <c r="F1186" s="88" t="s">
        <v>2269</v>
      </c>
      <c r="G1186" s="89" t="s">
        <v>188</v>
      </c>
      <c r="H1186" s="140">
        <v>638</v>
      </c>
      <c r="I1186" s="154">
        <f t="shared" si="38"/>
        <v>-2.9999999999999978E-2</v>
      </c>
      <c r="J1186" s="155">
        <f t="shared" si="39"/>
        <v>19.139999999999986</v>
      </c>
      <c r="K1186" s="156">
        <v>618.86</v>
      </c>
      <c r="L1186" s="75"/>
    </row>
    <row r="1187" spans="1:12" x14ac:dyDescent="0.25">
      <c r="A1187" s="87">
        <v>1177</v>
      </c>
      <c r="B1187" s="137" t="s">
        <v>28</v>
      </c>
      <c r="C1187" s="138" t="s">
        <v>2270</v>
      </c>
      <c r="D1187" s="137" t="s">
        <v>28</v>
      </c>
      <c r="E1187" s="141" t="s">
        <v>2270</v>
      </c>
      <c r="F1187" s="88" t="s">
        <v>2271</v>
      </c>
      <c r="G1187" s="89" t="s">
        <v>188</v>
      </c>
      <c r="H1187" s="140">
        <v>630</v>
      </c>
      <c r="I1187" s="154">
        <f t="shared" si="38"/>
        <v>-2.9999999999999964E-2</v>
      </c>
      <c r="J1187" s="155">
        <f t="shared" si="39"/>
        <v>18.899999999999977</v>
      </c>
      <c r="K1187" s="156">
        <v>611.1</v>
      </c>
      <c r="L1187" s="75"/>
    </row>
    <row r="1188" spans="1:12" x14ac:dyDescent="0.25">
      <c r="A1188" s="87">
        <v>1178</v>
      </c>
      <c r="B1188" s="137" t="s">
        <v>28</v>
      </c>
      <c r="C1188" s="138" t="s">
        <v>2272</v>
      </c>
      <c r="D1188" s="137" t="s">
        <v>28</v>
      </c>
      <c r="E1188" s="141" t="s">
        <v>2272</v>
      </c>
      <c r="F1188" s="88" t="s">
        <v>2273</v>
      </c>
      <c r="G1188" s="89" t="s">
        <v>188</v>
      </c>
      <c r="H1188" s="140">
        <v>670</v>
      </c>
      <c r="I1188" s="154">
        <f t="shared" si="38"/>
        <v>-3.0000000000000034E-2</v>
      </c>
      <c r="J1188" s="155">
        <f t="shared" si="39"/>
        <v>20.100000000000023</v>
      </c>
      <c r="K1188" s="156">
        <v>649.9</v>
      </c>
      <c r="L1188" s="75"/>
    </row>
    <row r="1189" spans="1:12" x14ac:dyDescent="0.25">
      <c r="A1189" s="87">
        <v>1179</v>
      </c>
      <c r="B1189" s="137" t="s">
        <v>28</v>
      </c>
      <c r="C1189" s="138" t="s">
        <v>2274</v>
      </c>
      <c r="D1189" s="137" t="s">
        <v>28</v>
      </c>
      <c r="E1189" s="141" t="s">
        <v>2274</v>
      </c>
      <c r="F1189" s="88" t="s">
        <v>2275</v>
      </c>
      <c r="G1189" s="89" t="s">
        <v>188</v>
      </c>
      <c r="H1189" s="140">
        <v>488</v>
      </c>
      <c r="I1189" s="154">
        <f t="shared" si="38"/>
        <v>-2.9999999999999971E-2</v>
      </c>
      <c r="J1189" s="155">
        <f t="shared" si="39"/>
        <v>14.639999999999986</v>
      </c>
      <c r="K1189" s="156">
        <v>473.36</v>
      </c>
      <c r="L1189" s="75"/>
    </row>
    <row r="1190" spans="1:12" x14ac:dyDescent="0.25">
      <c r="A1190" s="87">
        <v>1180</v>
      </c>
      <c r="B1190" s="137" t="s">
        <v>28</v>
      </c>
      <c r="C1190" s="138" t="s">
        <v>2276</v>
      </c>
      <c r="D1190" s="137" t="s">
        <v>28</v>
      </c>
      <c r="E1190" s="141" t="s">
        <v>2276</v>
      </c>
      <c r="F1190" s="88" t="s">
        <v>2277</v>
      </c>
      <c r="G1190" s="89" t="s">
        <v>188</v>
      </c>
      <c r="H1190" s="140">
        <v>676</v>
      </c>
      <c r="I1190" s="154">
        <f t="shared" si="38"/>
        <v>-2.9999999999999961E-2</v>
      </c>
      <c r="J1190" s="155">
        <f t="shared" si="39"/>
        <v>20.279999999999973</v>
      </c>
      <c r="K1190" s="156">
        <v>655.72</v>
      </c>
      <c r="L1190" s="75"/>
    </row>
    <row r="1191" spans="1:12" x14ac:dyDescent="0.25">
      <c r="A1191" s="87">
        <v>1181</v>
      </c>
      <c r="B1191" s="137" t="s">
        <v>28</v>
      </c>
      <c r="C1191" s="138" t="s">
        <v>2278</v>
      </c>
      <c r="D1191" s="137" t="s">
        <v>28</v>
      </c>
      <c r="E1191" s="141" t="s">
        <v>2278</v>
      </c>
      <c r="F1191" s="88" t="s">
        <v>2279</v>
      </c>
      <c r="G1191" s="89" t="s">
        <v>188</v>
      </c>
      <c r="H1191" s="140">
        <v>375</v>
      </c>
      <c r="I1191" s="154">
        <f t="shared" si="38"/>
        <v>-0.03</v>
      </c>
      <c r="J1191" s="155">
        <f t="shared" si="39"/>
        <v>11.25</v>
      </c>
      <c r="K1191" s="156">
        <v>363.75</v>
      </c>
      <c r="L1191" s="75"/>
    </row>
    <row r="1192" spans="1:12" x14ac:dyDescent="0.25">
      <c r="A1192" s="87">
        <v>1182</v>
      </c>
      <c r="B1192" s="137" t="s">
        <v>28</v>
      </c>
      <c r="C1192" s="138" t="s">
        <v>2280</v>
      </c>
      <c r="D1192" s="137" t="s">
        <v>28</v>
      </c>
      <c r="E1192" s="141" t="s">
        <v>2280</v>
      </c>
      <c r="F1192" s="88" t="s">
        <v>2281</v>
      </c>
      <c r="G1192" s="89" t="s">
        <v>188</v>
      </c>
      <c r="H1192" s="140">
        <v>732</v>
      </c>
      <c r="I1192" s="154">
        <f t="shared" si="38"/>
        <v>-3.0000000000000051E-2</v>
      </c>
      <c r="J1192" s="155">
        <f t="shared" si="39"/>
        <v>21.960000000000036</v>
      </c>
      <c r="K1192" s="156">
        <v>710.04</v>
      </c>
      <c r="L1192" s="75"/>
    </row>
    <row r="1193" spans="1:12" x14ac:dyDescent="0.25">
      <c r="A1193" s="87">
        <v>1183</v>
      </c>
      <c r="B1193" s="137" t="s">
        <v>28</v>
      </c>
      <c r="C1193" s="138" t="s">
        <v>2282</v>
      </c>
      <c r="D1193" s="137" t="s">
        <v>28</v>
      </c>
      <c r="E1193" s="141" t="s">
        <v>2282</v>
      </c>
      <c r="F1193" s="88" t="s">
        <v>2283</v>
      </c>
      <c r="G1193" s="89" t="s">
        <v>188</v>
      </c>
      <c r="H1193" s="140">
        <v>818</v>
      </c>
      <c r="I1193" s="154">
        <f t="shared" si="38"/>
        <v>-3.0000000000000096E-2</v>
      </c>
      <c r="J1193" s="155">
        <f t="shared" si="39"/>
        <v>24.540000000000077</v>
      </c>
      <c r="K1193" s="156">
        <v>793.45999999999992</v>
      </c>
      <c r="L1193" s="75"/>
    </row>
    <row r="1194" spans="1:12" x14ac:dyDescent="0.25">
      <c r="A1194" s="87">
        <v>1184</v>
      </c>
      <c r="B1194" s="137" t="s">
        <v>28</v>
      </c>
      <c r="C1194" s="138" t="s">
        <v>2284</v>
      </c>
      <c r="D1194" s="137" t="s">
        <v>28</v>
      </c>
      <c r="E1194" s="141" t="s">
        <v>2284</v>
      </c>
      <c r="F1194" s="88" t="s">
        <v>2285</v>
      </c>
      <c r="G1194" s="89" t="s">
        <v>188</v>
      </c>
      <c r="H1194" s="140">
        <v>401</v>
      </c>
      <c r="I1194" s="154">
        <f t="shared" si="38"/>
        <v>-3.0000000000000075E-2</v>
      </c>
      <c r="J1194" s="155">
        <f t="shared" si="39"/>
        <v>12.03000000000003</v>
      </c>
      <c r="K1194" s="156">
        <v>388.96999999999997</v>
      </c>
      <c r="L1194" s="75"/>
    </row>
    <row r="1195" spans="1:12" x14ac:dyDescent="0.25">
      <c r="A1195" s="87">
        <v>1185</v>
      </c>
      <c r="B1195" s="137" t="s">
        <v>28</v>
      </c>
      <c r="C1195" s="138" t="s">
        <v>2286</v>
      </c>
      <c r="D1195" s="137" t="s">
        <v>28</v>
      </c>
      <c r="E1195" s="141" t="s">
        <v>2286</v>
      </c>
      <c r="F1195" s="88" t="s">
        <v>2287</v>
      </c>
      <c r="G1195" s="89" t="s">
        <v>188</v>
      </c>
      <c r="H1195" s="140">
        <v>321</v>
      </c>
      <c r="I1195" s="154">
        <f t="shared" si="38"/>
        <v>-2.9999999999999985E-2</v>
      </c>
      <c r="J1195" s="155">
        <f t="shared" si="39"/>
        <v>9.6299999999999955</v>
      </c>
      <c r="K1195" s="156">
        <v>311.37</v>
      </c>
      <c r="L1195" s="75"/>
    </row>
    <row r="1196" spans="1:12" x14ac:dyDescent="0.25">
      <c r="A1196" s="87">
        <v>1186</v>
      </c>
      <c r="B1196" s="137" t="s">
        <v>28</v>
      </c>
      <c r="C1196" s="138" t="s">
        <v>2288</v>
      </c>
      <c r="D1196" s="137" t="s">
        <v>28</v>
      </c>
      <c r="E1196" s="141" t="s">
        <v>2288</v>
      </c>
      <c r="F1196" s="88" t="s">
        <v>2289</v>
      </c>
      <c r="G1196" s="89" t="s">
        <v>188</v>
      </c>
      <c r="H1196" s="140">
        <v>1234</v>
      </c>
      <c r="I1196" s="154">
        <f t="shared" si="38"/>
        <v>-2.9999999999999985E-2</v>
      </c>
      <c r="J1196" s="155">
        <f t="shared" si="39"/>
        <v>37.019999999999982</v>
      </c>
      <c r="K1196" s="156">
        <v>1196.98</v>
      </c>
      <c r="L1196" s="75"/>
    </row>
    <row r="1197" spans="1:12" x14ac:dyDescent="0.25">
      <c r="A1197" s="87">
        <v>1187</v>
      </c>
      <c r="B1197" s="137" t="s">
        <v>28</v>
      </c>
      <c r="C1197" s="138" t="s">
        <v>2290</v>
      </c>
      <c r="D1197" s="137" t="s">
        <v>28</v>
      </c>
      <c r="E1197" s="141" t="s">
        <v>2290</v>
      </c>
      <c r="F1197" s="88" t="s">
        <v>2291</v>
      </c>
      <c r="G1197" s="89" t="s">
        <v>188</v>
      </c>
      <c r="H1197" s="140">
        <v>1040</v>
      </c>
      <c r="I1197" s="154">
        <f t="shared" si="38"/>
        <v>-3.0000000000000044E-2</v>
      </c>
      <c r="J1197" s="155">
        <f t="shared" si="39"/>
        <v>31.200000000000045</v>
      </c>
      <c r="K1197" s="156">
        <v>1008.8</v>
      </c>
      <c r="L1197" s="75"/>
    </row>
    <row r="1198" spans="1:12" x14ac:dyDescent="0.25">
      <c r="A1198" s="87">
        <v>1188</v>
      </c>
      <c r="B1198" s="137" t="s">
        <v>28</v>
      </c>
      <c r="C1198" s="138" t="s">
        <v>2292</v>
      </c>
      <c r="D1198" s="137" t="s">
        <v>28</v>
      </c>
      <c r="E1198" s="141" t="s">
        <v>2292</v>
      </c>
      <c r="F1198" s="88" t="s">
        <v>2293</v>
      </c>
      <c r="G1198" s="89" t="s">
        <v>188</v>
      </c>
      <c r="H1198" s="140">
        <v>440</v>
      </c>
      <c r="I1198" s="154">
        <f t="shared" si="38"/>
        <v>-2.9999999999999975E-2</v>
      </c>
      <c r="J1198" s="155">
        <f t="shared" si="39"/>
        <v>13.199999999999989</v>
      </c>
      <c r="K1198" s="156">
        <v>426.8</v>
      </c>
      <c r="L1198" s="75"/>
    </row>
    <row r="1199" spans="1:12" x14ac:dyDescent="0.25">
      <c r="A1199" s="87">
        <v>1189</v>
      </c>
      <c r="B1199" s="137" t="s">
        <v>28</v>
      </c>
      <c r="C1199" s="138" t="s">
        <v>2294</v>
      </c>
      <c r="D1199" s="137" t="s">
        <v>28</v>
      </c>
      <c r="E1199" s="141" t="s">
        <v>2294</v>
      </c>
      <c r="F1199" s="88" t="s">
        <v>2295</v>
      </c>
      <c r="G1199" s="89" t="s">
        <v>188</v>
      </c>
      <c r="H1199" s="140">
        <v>618</v>
      </c>
      <c r="I1199" s="154">
        <f t="shared" si="38"/>
        <v>-2.999999999999994E-2</v>
      </c>
      <c r="J1199" s="155">
        <f t="shared" si="39"/>
        <v>18.539999999999964</v>
      </c>
      <c r="K1199" s="156">
        <v>599.46</v>
      </c>
      <c r="L1199" s="75"/>
    </row>
    <row r="1200" spans="1:12" x14ac:dyDescent="0.25">
      <c r="A1200" s="87">
        <v>1190</v>
      </c>
      <c r="B1200" s="137" t="s">
        <v>28</v>
      </c>
      <c r="C1200" s="138" t="s">
        <v>2296</v>
      </c>
      <c r="D1200" s="137" t="s">
        <v>28</v>
      </c>
      <c r="E1200" s="141" t="s">
        <v>2296</v>
      </c>
      <c r="F1200" s="88" t="s">
        <v>2297</v>
      </c>
      <c r="G1200" s="89" t="s">
        <v>188</v>
      </c>
      <c r="H1200" s="140">
        <v>602</v>
      </c>
      <c r="I1200" s="154">
        <f t="shared" si="38"/>
        <v>-3.00000000000001E-2</v>
      </c>
      <c r="J1200" s="155">
        <f t="shared" si="39"/>
        <v>18.060000000000059</v>
      </c>
      <c r="K1200" s="156">
        <v>583.93999999999994</v>
      </c>
      <c r="L1200" s="75"/>
    </row>
    <row r="1201" spans="1:12" x14ac:dyDescent="0.25">
      <c r="A1201" s="87">
        <v>1191</v>
      </c>
      <c r="B1201" s="137" t="s">
        <v>28</v>
      </c>
      <c r="C1201" s="138" t="s">
        <v>2298</v>
      </c>
      <c r="D1201" s="137" t="s">
        <v>28</v>
      </c>
      <c r="E1201" s="141" t="s">
        <v>2298</v>
      </c>
      <c r="F1201" s="88" t="s">
        <v>2299</v>
      </c>
      <c r="G1201" s="89" t="s">
        <v>188</v>
      </c>
      <c r="H1201" s="140">
        <v>235</v>
      </c>
      <c r="I1201" s="154">
        <f t="shared" si="38"/>
        <v>-3.0000000000000047E-2</v>
      </c>
      <c r="J1201" s="155">
        <f t="shared" si="39"/>
        <v>7.0500000000000114</v>
      </c>
      <c r="K1201" s="156">
        <v>227.95</v>
      </c>
      <c r="L1201" s="75"/>
    </row>
    <row r="1202" spans="1:12" x14ac:dyDescent="0.25">
      <c r="A1202" s="87">
        <v>1192</v>
      </c>
      <c r="B1202" s="137" t="s">
        <v>28</v>
      </c>
      <c r="C1202" s="138" t="s">
        <v>2300</v>
      </c>
      <c r="D1202" s="137" t="s">
        <v>28</v>
      </c>
      <c r="E1202" s="141" t="s">
        <v>2300</v>
      </c>
      <c r="F1202" s="88" t="s">
        <v>2301</v>
      </c>
      <c r="G1202" s="89" t="s">
        <v>188</v>
      </c>
      <c r="H1202" s="140">
        <v>212</v>
      </c>
      <c r="I1202" s="154">
        <f t="shared" si="38"/>
        <v>-3.0000000000000065E-2</v>
      </c>
      <c r="J1202" s="155">
        <f t="shared" si="39"/>
        <v>6.3600000000000136</v>
      </c>
      <c r="K1202" s="156">
        <v>205.64</v>
      </c>
      <c r="L1202" s="75"/>
    </row>
    <row r="1203" spans="1:12" x14ac:dyDescent="0.25">
      <c r="A1203" s="87">
        <v>1193</v>
      </c>
      <c r="B1203" s="137" t="s">
        <v>28</v>
      </c>
      <c r="C1203" s="138" t="s">
        <v>2302</v>
      </c>
      <c r="D1203" s="137" t="s">
        <v>28</v>
      </c>
      <c r="E1203" s="141" t="s">
        <v>2302</v>
      </c>
      <c r="F1203" s="88" t="s">
        <v>2303</v>
      </c>
      <c r="G1203" s="89" t="s">
        <v>188</v>
      </c>
      <c r="H1203" s="140">
        <v>686</v>
      </c>
      <c r="I1203" s="154">
        <f t="shared" si="38"/>
        <v>-3.0000000000000061E-2</v>
      </c>
      <c r="J1203" s="155">
        <f t="shared" si="39"/>
        <v>20.580000000000041</v>
      </c>
      <c r="K1203" s="156">
        <v>665.42</v>
      </c>
      <c r="L1203" s="75"/>
    </row>
    <row r="1204" spans="1:12" x14ac:dyDescent="0.25">
      <c r="A1204" s="87">
        <v>1194</v>
      </c>
      <c r="B1204" s="137" t="s">
        <v>28</v>
      </c>
      <c r="C1204" s="138" t="s">
        <v>2304</v>
      </c>
      <c r="D1204" s="137" t="s">
        <v>28</v>
      </c>
      <c r="E1204" s="141" t="s">
        <v>2304</v>
      </c>
      <c r="F1204" s="88" t="s">
        <v>2305</v>
      </c>
      <c r="G1204" s="89" t="s">
        <v>188</v>
      </c>
      <c r="H1204" s="140">
        <v>280</v>
      </c>
      <c r="I1204" s="154">
        <f t="shared" si="38"/>
        <v>-3.000000000000012E-2</v>
      </c>
      <c r="J1204" s="155">
        <f t="shared" si="39"/>
        <v>8.4000000000000341</v>
      </c>
      <c r="K1204" s="156">
        <v>271.59999999999997</v>
      </c>
      <c r="L1204" s="75"/>
    </row>
    <row r="1205" spans="1:12" x14ac:dyDescent="0.25">
      <c r="A1205" s="87">
        <v>1195</v>
      </c>
      <c r="B1205" s="137" t="s">
        <v>28</v>
      </c>
      <c r="C1205" s="138" t="s">
        <v>2306</v>
      </c>
      <c r="D1205" s="137" t="s">
        <v>28</v>
      </c>
      <c r="E1205" s="141" t="s">
        <v>2306</v>
      </c>
      <c r="F1205" s="88" t="s">
        <v>2307</v>
      </c>
      <c r="G1205" s="89" t="s">
        <v>188</v>
      </c>
      <c r="H1205" s="140">
        <v>277</v>
      </c>
      <c r="I1205" s="154">
        <f t="shared" si="38"/>
        <v>-3.0000000000000009E-2</v>
      </c>
      <c r="J1205" s="155">
        <f t="shared" si="39"/>
        <v>8.3100000000000023</v>
      </c>
      <c r="K1205" s="156">
        <v>268.69</v>
      </c>
      <c r="L1205" s="75"/>
    </row>
    <row r="1206" spans="1:12" x14ac:dyDescent="0.25">
      <c r="A1206" s="87">
        <v>1196</v>
      </c>
      <c r="B1206" s="137" t="s">
        <v>28</v>
      </c>
      <c r="C1206" s="138" t="s">
        <v>2308</v>
      </c>
      <c r="D1206" s="137" t="s">
        <v>28</v>
      </c>
      <c r="E1206" s="141" t="s">
        <v>2308</v>
      </c>
      <c r="F1206" s="88" t="s">
        <v>2307</v>
      </c>
      <c r="G1206" s="89" t="s">
        <v>188</v>
      </c>
      <c r="H1206" s="140">
        <v>652</v>
      </c>
      <c r="I1206" s="154">
        <f t="shared" si="38"/>
        <v>-3.0000000000000089E-2</v>
      </c>
      <c r="J1206" s="155">
        <f t="shared" si="39"/>
        <v>19.560000000000059</v>
      </c>
      <c r="K1206" s="156">
        <v>632.43999999999994</v>
      </c>
      <c r="L1206" s="75"/>
    </row>
    <row r="1207" spans="1:12" x14ac:dyDescent="0.25">
      <c r="A1207" s="87">
        <v>1197</v>
      </c>
      <c r="B1207" s="137" t="s">
        <v>28</v>
      </c>
      <c r="C1207" s="138" t="s">
        <v>2309</v>
      </c>
      <c r="D1207" s="137" t="s">
        <v>28</v>
      </c>
      <c r="E1207" s="141" t="s">
        <v>2309</v>
      </c>
      <c r="F1207" s="88" t="s">
        <v>2310</v>
      </c>
      <c r="G1207" s="89" t="s">
        <v>188</v>
      </c>
      <c r="H1207" s="140">
        <v>152</v>
      </c>
      <c r="I1207" s="154">
        <f t="shared" si="38"/>
        <v>-3.0000000000000016E-2</v>
      </c>
      <c r="J1207" s="155">
        <f t="shared" si="39"/>
        <v>4.5600000000000023</v>
      </c>
      <c r="K1207" s="156">
        <v>147.44</v>
      </c>
      <c r="L1207" s="75"/>
    </row>
    <row r="1208" spans="1:12" x14ac:dyDescent="0.25">
      <c r="A1208" s="87">
        <v>1198</v>
      </c>
      <c r="B1208" s="137" t="s">
        <v>28</v>
      </c>
      <c r="C1208" s="138" t="s">
        <v>2311</v>
      </c>
      <c r="D1208" s="137" t="s">
        <v>28</v>
      </c>
      <c r="E1208" s="141" t="s">
        <v>2311</v>
      </c>
      <c r="F1208" s="88" t="s">
        <v>2312</v>
      </c>
      <c r="G1208" s="89" t="s">
        <v>188</v>
      </c>
      <c r="H1208" s="140">
        <v>410</v>
      </c>
      <c r="I1208" s="154">
        <f t="shared" si="38"/>
        <v>-3.0000000000000027E-2</v>
      </c>
      <c r="J1208" s="155">
        <f t="shared" si="39"/>
        <v>12.300000000000011</v>
      </c>
      <c r="K1208" s="156">
        <v>397.7</v>
      </c>
      <c r="L1208" s="75"/>
    </row>
    <row r="1209" spans="1:12" x14ac:dyDescent="0.25">
      <c r="A1209" s="87">
        <v>1199</v>
      </c>
      <c r="B1209" s="137" t="s">
        <v>28</v>
      </c>
      <c r="C1209" s="138" t="s">
        <v>2313</v>
      </c>
      <c r="D1209" s="137" t="s">
        <v>28</v>
      </c>
      <c r="E1209" s="141" t="s">
        <v>2313</v>
      </c>
      <c r="F1209" s="88" t="s">
        <v>2314</v>
      </c>
      <c r="G1209" s="89" t="s">
        <v>188</v>
      </c>
      <c r="H1209" s="140">
        <v>207</v>
      </c>
      <c r="I1209" s="154">
        <f t="shared" si="38"/>
        <v>-3.0000000000000037E-2</v>
      </c>
      <c r="J1209" s="155">
        <f t="shared" si="39"/>
        <v>6.210000000000008</v>
      </c>
      <c r="K1209" s="156">
        <v>200.79</v>
      </c>
      <c r="L1209" s="75"/>
    </row>
    <row r="1210" spans="1:12" x14ac:dyDescent="0.25">
      <c r="A1210" s="87">
        <v>1200</v>
      </c>
      <c r="B1210" s="137" t="s">
        <v>28</v>
      </c>
      <c r="C1210" s="138" t="s">
        <v>2315</v>
      </c>
      <c r="D1210" s="137" t="s">
        <v>28</v>
      </c>
      <c r="E1210" s="141" t="s">
        <v>2315</v>
      </c>
      <c r="F1210" s="88" t="s">
        <v>2316</v>
      </c>
      <c r="G1210" s="89" t="s">
        <v>188</v>
      </c>
      <c r="H1210" s="140">
        <v>118</v>
      </c>
      <c r="I1210" s="154">
        <f t="shared" si="38"/>
        <v>-3.0000000000000054E-2</v>
      </c>
      <c r="J1210" s="155">
        <f t="shared" si="39"/>
        <v>3.5400000000000063</v>
      </c>
      <c r="K1210" s="156">
        <v>114.46</v>
      </c>
      <c r="L1210" s="75"/>
    </row>
    <row r="1211" spans="1:12" x14ac:dyDescent="0.25">
      <c r="A1211" s="87">
        <v>1201</v>
      </c>
      <c r="B1211" s="137" t="s">
        <v>28</v>
      </c>
      <c r="C1211" s="138" t="s">
        <v>2317</v>
      </c>
      <c r="D1211" s="137" t="s">
        <v>28</v>
      </c>
      <c r="E1211" s="141" t="s">
        <v>2317</v>
      </c>
      <c r="F1211" s="88" t="s">
        <v>2316</v>
      </c>
      <c r="G1211" s="89" t="s">
        <v>188</v>
      </c>
      <c r="H1211" s="140">
        <v>367</v>
      </c>
      <c r="I1211" s="154">
        <f t="shared" si="38"/>
        <v>-2.9999999999999975E-2</v>
      </c>
      <c r="J1211" s="155">
        <f t="shared" si="39"/>
        <v>11.009999999999991</v>
      </c>
      <c r="K1211" s="156">
        <v>355.99</v>
      </c>
      <c r="L1211" s="75"/>
    </row>
    <row r="1212" spans="1:12" x14ac:dyDescent="0.25">
      <c r="A1212" s="87">
        <v>1202</v>
      </c>
      <c r="B1212" s="137" t="s">
        <v>28</v>
      </c>
      <c r="C1212" s="138" t="s">
        <v>2318</v>
      </c>
      <c r="D1212" s="137" t="s">
        <v>28</v>
      </c>
      <c r="E1212" s="141" t="s">
        <v>2318</v>
      </c>
      <c r="F1212" s="88" t="s">
        <v>2319</v>
      </c>
      <c r="G1212" s="89" t="s">
        <v>188</v>
      </c>
      <c r="H1212" s="140">
        <v>107</v>
      </c>
      <c r="I1212" s="154">
        <f t="shared" si="38"/>
        <v>-3.0000000000000075E-2</v>
      </c>
      <c r="J1212" s="155">
        <f t="shared" si="39"/>
        <v>3.210000000000008</v>
      </c>
      <c r="K1212" s="156">
        <v>103.78999999999999</v>
      </c>
      <c r="L1212" s="75"/>
    </row>
    <row r="1213" spans="1:12" x14ac:dyDescent="0.25">
      <c r="A1213" s="87">
        <v>1203</v>
      </c>
      <c r="B1213" s="137" t="s">
        <v>28</v>
      </c>
      <c r="C1213" s="138" t="s">
        <v>2320</v>
      </c>
      <c r="D1213" s="137" t="s">
        <v>28</v>
      </c>
      <c r="E1213" s="141" t="s">
        <v>2320</v>
      </c>
      <c r="F1213" s="88" t="s">
        <v>2321</v>
      </c>
      <c r="G1213" s="89" t="s">
        <v>188</v>
      </c>
      <c r="H1213" s="140">
        <v>122</v>
      </c>
      <c r="I1213" s="154">
        <f t="shared" si="38"/>
        <v>-2.9999999999999971E-2</v>
      </c>
      <c r="J1213" s="155">
        <f t="shared" si="39"/>
        <v>3.6599999999999966</v>
      </c>
      <c r="K1213" s="156">
        <v>118.34</v>
      </c>
      <c r="L1213" s="75"/>
    </row>
    <row r="1214" spans="1:12" x14ac:dyDescent="0.25">
      <c r="A1214" s="87">
        <v>1204</v>
      </c>
      <c r="B1214" s="137" t="s">
        <v>28</v>
      </c>
      <c r="C1214" s="138" t="s">
        <v>2322</v>
      </c>
      <c r="D1214" s="137" t="s">
        <v>28</v>
      </c>
      <c r="E1214" s="141" t="s">
        <v>2322</v>
      </c>
      <c r="F1214" s="88" t="s">
        <v>2323</v>
      </c>
      <c r="G1214" s="89" t="s">
        <v>188</v>
      </c>
      <c r="H1214" s="140">
        <v>198</v>
      </c>
      <c r="I1214" s="154">
        <f t="shared" si="38"/>
        <v>-2.9999999999999988E-2</v>
      </c>
      <c r="J1214" s="155">
        <f t="shared" si="39"/>
        <v>5.9399999999999977</v>
      </c>
      <c r="K1214" s="156">
        <v>192.06</v>
      </c>
      <c r="L1214" s="75"/>
    </row>
    <row r="1215" spans="1:12" x14ac:dyDescent="0.25">
      <c r="A1215" s="87">
        <v>1205</v>
      </c>
      <c r="B1215" s="137" t="s">
        <v>28</v>
      </c>
      <c r="C1215" s="138" t="s">
        <v>2324</v>
      </c>
      <c r="D1215" s="137" t="s">
        <v>28</v>
      </c>
      <c r="E1215" s="141" t="s">
        <v>2324</v>
      </c>
      <c r="F1215" s="88" t="s">
        <v>2325</v>
      </c>
      <c r="G1215" s="89" t="s">
        <v>188</v>
      </c>
      <c r="H1215" s="140">
        <v>129</v>
      </c>
      <c r="I1215" s="154">
        <f t="shared" si="38"/>
        <v>-3.0000000000000034E-2</v>
      </c>
      <c r="J1215" s="155">
        <f t="shared" si="39"/>
        <v>3.8700000000000045</v>
      </c>
      <c r="K1215" s="156">
        <v>125.13</v>
      </c>
      <c r="L1215" s="75"/>
    </row>
    <row r="1216" spans="1:12" x14ac:dyDescent="0.25">
      <c r="A1216" s="87">
        <v>1206</v>
      </c>
      <c r="B1216" s="137" t="s">
        <v>28</v>
      </c>
      <c r="C1216" s="138" t="s">
        <v>2326</v>
      </c>
      <c r="D1216" s="137" t="s">
        <v>28</v>
      </c>
      <c r="E1216" s="141" t="s">
        <v>2326</v>
      </c>
      <c r="F1216" s="88" t="s">
        <v>2327</v>
      </c>
      <c r="G1216" s="89" t="s">
        <v>188</v>
      </c>
      <c r="H1216" s="140">
        <v>384</v>
      </c>
      <c r="I1216" s="154">
        <f t="shared" si="38"/>
        <v>-2.9999999999999954E-2</v>
      </c>
      <c r="J1216" s="155">
        <f t="shared" si="39"/>
        <v>11.519999999999982</v>
      </c>
      <c r="K1216" s="156">
        <v>372.48</v>
      </c>
      <c r="L1216" s="75"/>
    </row>
    <row r="1217" spans="1:12" x14ac:dyDescent="0.25">
      <c r="A1217" s="87">
        <v>1207</v>
      </c>
      <c r="B1217" s="137" t="s">
        <v>28</v>
      </c>
      <c r="C1217" s="138" t="s">
        <v>2328</v>
      </c>
      <c r="D1217" s="137" t="s">
        <v>28</v>
      </c>
      <c r="E1217" s="141" t="s">
        <v>2328</v>
      </c>
      <c r="F1217" s="88" t="s">
        <v>2329</v>
      </c>
      <c r="G1217" s="89" t="s">
        <v>188</v>
      </c>
      <c r="H1217" s="140">
        <v>368</v>
      </c>
      <c r="I1217" s="154">
        <f t="shared" si="38"/>
        <v>-3.0000000000000054E-2</v>
      </c>
      <c r="J1217" s="155">
        <f t="shared" si="39"/>
        <v>11.04000000000002</v>
      </c>
      <c r="K1217" s="156">
        <v>356.96</v>
      </c>
      <c r="L1217" s="75"/>
    </row>
    <row r="1218" spans="1:12" x14ac:dyDescent="0.25">
      <c r="A1218" s="87">
        <v>1208</v>
      </c>
      <c r="B1218" s="137" t="s">
        <v>28</v>
      </c>
      <c r="C1218" s="138" t="s">
        <v>2330</v>
      </c>
      <c r="D1218" s="137" t="s">
        <v>28</v>
      </c>
      <c r="E1218" s="141" t="s">
        <v>2330</v>
      </c>
      <c r="F1218" s="88" t="s">
        <v>2331</v>
      </c>
      <c r="G1218" s="89" t="s">
        <v>188</v>
      </c>
      <c r="H1218" s="140">
        <v>136</v>
      </c>
      <c r="I1218" s="154">
        <f t="shared" si="38"/>
        <v>-3.0000000000000093E-2</v>
      </c>
      <c r="J1218" s="155">
        <f t="shared" si="39"/>
        <v>4.0800000000000125</v>
      </c>
      <c r="K1218" s="156">
        <v>131.91999999999999</v>
      </c>
      <c r="L1218" s="75"/>
    </row>
    <row r="1219" spans="1:12" x14ac:dyDescent="0.25">
      <c r="A1219" s="87">
        <v>1209</v>
      </c>
      <c r="B1219" s="137" t="s">
        <v>28</v>
      </c>
      <c r="C1219" s="138" t="s">
        <v>2332</v>
      </c>
      <c r="D1219" s="137" t="s">
        <v>28</v>
      </c>
      <c r="E1219" s="141" t="s">
        <v>2332</v>
      </c>
      <c r="F1219" s="88" t="s">
        <v>2333</v>
      </c>
      <c r="G1219" s="89" t="s">
        <v>188</v>
      </c>
      <c r="H1219" s="140">
        <v>358</v>
      </c>
      <c r="I1219" s="154">
        <f t="shared" si="38"/>
        <v>-3.0000000000000027E-2</v>
      </c>
      <c r="J1219" s="155">
        <f t="shared" si="39"/>
        <v>10.740000000000009</v>
      </c>
      <c r="K1219" s="156">
        <v>347.26</v>
      </c>
      <c r="L1219" s="75"/>
    </row>
    <row r="1220" spans="1:12" x14ac:dyDescent="0.25">
      <c r="A1220" s="87">
        <v>1210</v>
      </c>
      <c r="B1220" s="137" t="s">
        <v>28</v>
      </c>
      <c r="C1220" s="138" t="s">
        <v>2334</v>
      </c>
      <c r="D1220" s="137" t="s">
        <v>28</v>
      </c>
      <c r="E1220" s="141" t="s">
        <v>2334</v>
      </c>
      <c r="F1220" s="88" t="s">
        <v>2335</v>
      </c>
      <c r="G1220" s="89" t="s">
        <v>188</v>
      </c>
      <c r="H1220" s="140">
        <v>189</v>
      </c>
      <c r="I1220" s="154">
        <f t="shared" si="38"/>
        <v>-3.0000000000000086E-2</v>
      </c>
      <c r="J1220" s="155">
        <f t="shared" si="39"/>
        <v>5.6700000000000159</v>
      </c>
      <c r="K1220" s="156">
        <v>183.32999999999998</v>
      </c>
      <c r="L1220" s="75"/>
    </row>
    <row r="1221" spans="1:12" x14ac:dyDescent="0.25">
      <c r="A1221" s="87">
        <v>1211</v>
      </c>
      <c r="B1221" s="137" t="s">
        <v>28</v>
      </c>
      <c r="C1221" s="138" t="s">
        <v>2336</v>
      </c>
      <c r="D1221" s="137" t="s">
        <v>28</v>
      </c>
      <c r="E1221" s="141" t="s">
        <v>2336</v>
      </c>
      <c r="F1221" s="88" t="s">
        <v>2337</v>
      </c>
      <c r="G1221" s="89" t="s">
        <v>188</v>
      </c>
      <c r="H1221" s="140">
        <v>383</v>
      </c>
      <c r="I1221" s="154">
        <f t="shared" si="38"/>
        <v>-3.0000000000000023E-2</v>
      </c>
      <c r="J1221" s="155">
        <f t="shared" si="39"/>
        <v>11.490000000000009</v>
      </c>
      <c r="K1221" s="156">
        <v>371.51</v>
      </c>
      <c r="L1221" s="75"/>
    </row>
    <row r="1222" spans="1:12" x14ac:dyDescent="0.25">
      <c r="A1222" s="87">
        <v>1212</v>
      </c>
      <c r="B1222" s="137" t="s">
        <v>28</v>
      </c>
      <c r="C1222" s="138" t="s">
        <v>2338</v>
      </c>
      <c r="D1222" s="137" t="s">
        <v>28</v>
      </c>
      <c r="E1222" s="141" t="s">
        <v>2338</v>
      </c>
      <c r="F1222" s="88" t="s">
        <v>2339</v>
      </c>
      <c r="G1222" s="89" t="s">
        <v>188</v>
      </c>
      <c r="H1222" s="140">
        <v>175</v>
      </c>
      <c r="I1222" s="154">
        <f t="shared" si="38"/>
        <v>-0.03</v>
      </c>
      <c r="J1222" s="155">
        <f t="shared" si="39"/>
        <v>5.25</v>
      </c>
      <c r="K1222" s="156">
        <v>169.75</v>
      </c>
      <c r="L1222" s="75"/>
    </row>
    <row r="1223" spans="1:12" x14ac:dyDescent="0.25">
      <c r="A1223" s="87">
        <v>1213</v>
      </c>
      <c r="B1223" s="137" t="s">
        <v>28</v>
      </c>
      <c r="C1223" s="138" t="s">
        <v>2340</v>
      </c>
      <c r="D1223" s="137" t="s">
        <v>28</v>
      </c>
      <c r="E1223" s="141" t="s">
        <v>2340</v>
      </c>
      <c r="F1223" s="88" t="s">
        <v>2341</v>
      </c>
      <c r="G1223" s="89" t="s">
        <v>188</v>
      </c>
      <c r="H1223" s="140">
        <v>636</v>
      </c>
      <c r="I1223" s="154">
        <f t="shared" si="38"/>
        <v>-3.0000000000000065E-2</v>
      </c>
      <c r="J1223" s="155">
        <f t="shared" si="39"/>
        <v>19.080000000000041</v>
      </c>
      <c r="K1223" s="156">
        <v>616.91999999999996</v>
      </c>
      <c r="L1223" s="75"/>
    </row>
    <row r="1224" spans="1:12" x14ac:dyDescent="0.25">
      <c r="A1224" s="87">
        <v>1214</v>
      </c>
      <c r="B1224" s="137" t="s">
        <v>28</v>
      </c>
      <c r="C1224" s="138" t="s">
        <v>2342</v>
      </c>
      <c r="D1224" s="137" t="s">
        <v>28</v>
      </c>
      <c r="E1224" s="141" t="s">
        <v>2342</v>
      </c>
      <c r="F1224" s="88" t="s">
        <v>2343</v>
      </c>
      <c r="G1224" s="89" t="s">
        <v>188</v>
      </c>
      <c r="H1224" s="140">
        <v>94.75</v>
      </c>
      <c r="I1224" s="154">
        <f t="shared" si="38"/>
        <v>-3.0000000000000013E-2</v>
      </c>
      <c r="J1224" s="155">
        <f t="shared" si="39"/>
        <v>2.8425000000000011</v>
      </c>
      <c r="K1224" s="156">
        <v>91.907499999999999</v>
      </c>
      <c r="L1224" s="75"/>
    </row>
    <row r="1225" spans="1:12" x14ac:dyDescent="0.25">
      <c r="A1225" s="87">
        <v>1215</v>
      </c>
      <c r="B1225" s="137" t="s">
        <v>28</v>
      </c>
      <c r="C1225" s="138" t="s">
        <v>2344</v>
      </c>
      <c r="D1225" s="137" t="s">
        <v>28</v>
      </c>
      <c r="E1225" s="141" t="s">
        <v>2344</v>
      </c>
      <c r="F1225" s="88" t="s">
        <v>2345</v>
      </c>
      <c r="G1225" s="89" t="s">
        <v>188</v>
      </c>
      <c r="H1225" s="140">
        <v>295</v>
      </c>
      <c r="I1225" s="154">
        <f t="shared" si="38"/>
        <v>-3.0000000000000079E-2</v>
      </c>
      <c r="J1225" s="155">
        <f t="shared" si="39"/>
        <v>8.8500000000000227</v>
      </c>
      <c r="K1225" s="156">
        <v>286.14999999999998</v>
      </c>
      <c r="L1225" s="75"/>
    </row>
    <row r="1226" spans="1:12" x14ac:dyDescent="0.25">
      <c r="A1226" s="87">
        <v>1216</v>
      </c>
      <c r="B1226" s="137" t="s">
        <v>28</v>
      </c>
      <c r="C1226" s="138" t="s">
        <v>2346</v>
      </c>
      <c r="D1226" s="137" t="s">
        <v>28</v>
      </c>
      <c r="E1226" s="141" t="s">
        <v>2346</v>
      </c>
      <c r="F1226" s="88" t="s">
        <v>2347</v>
      </c>
      <c r="G1226" s="89" t="s">
        <v>188</v>
      </c>
      <c r="H1226" s="140">
        <v>286</v>
      </c>
      <c r="I1226" s="154">
        <f t="shared" si="38"/>
        <v>-2.9999999999999943E-2</v>
      </c>
      <c r="J1226" s="155">
        <f t="shared" si="39"/>
        <v>8.5799999999999841</v>
      </c>
      <c r="K1226" s="156">
        <v>277.42</v>
      </c>
      <c r="L1226" s="75"/>
    </row>
    <row r="1227" spans="1:12" x14ac:dyDescent="0.25">
      <c r="A1227" s="87">
        <v>1217</v>
      </c>
      <c r="B1227" s="137" t="s">
        <v>28</v>
      </c>
      <c r="C1227" s="138" t="s">
        <v>2348</v>
      </c>
      <c r="D1227" s="137" t="s">
        <v>28</v>
      </c>
      <c r="E1227" s="141" t="s">
        <v>2348</v>
      </c>
      <c r="F1227" s="88" t="s">
        <v>2349</v>
      </c>
      <c r="G1227" s="89" t="s">
        <v>188</v>
      </c>
      <c r="H1227" s="140">
        <v>155</v>
      </c>
      <c r="I1227" s="154">
        <f t="shared" si="38"/>
        <v>-3.0000000000000037E-2</v>
      </c>
      <c r="J1227" s="155">
        <f t="shared" si="39"/>
        <v>4.6500000000000057</v>
      </c>
      <c r="K1227" s="156">
        <v>150.35</v>
      </c>
      <c r="L1227" s="75"/>
    </row>
    <row r="1228" spans="1:12" x14ac:dyDescent="0.25">
      <c r="A1228" s="87">
        <v>1218</v>
      </c>
      <c r="B1228" s="137" t="s">
        <v>28</v>
      </c>
      <c r="C1228" s="138" t="s">
        <v>2350</v>
      </c>
      <c r="D1228" s="137" t="s">
        <v>28</v>
      </c>
      <c r="E1228" s="141" t="s">
        <v>2350</v>
      </c>
      <c r="F1228" s="88" t="s">
        <v>2351</v>
      </c>
      <c r="G1228" s="89" t="s">
        <v>188</v>
      </c>
      <c r="H1228" s="140">
        <v>602</v>
      </c>
      <c r="I1228" s="154">
        <f t="shared" ref="I1228:I1291" si="40">(K1228-H1228)/H1228</f>
        <v>-3.00000000000001E-2</v>
      </c>
      <c r="J1228" s="155">
        <f t="shared" ref="J1228:J1291" si="41">H1228-K1228</f>
        <v>18.060000000000059</v>
      </c>
      <c r="K1228" s="156">
        <v>583.93999999999994</v>
      </c>
      <c r="L1228" s="75"/>
    </row>
    <row r="1229" spans="1:12" x14ac:dyDescent="0.25">
      <c r="A1229" s="87">
        <v>1219</v>
      </c>
      <c r="B1229" s="137" t="s">
        <v>28</v>
      </c>
      <c r="C1229" s="138" t="s">
        <v>2352</v>
      </c>
      <c r="D1229" s="137" t="s">
        <v>28</v>
      </c>
      <c r="E1229" s="141" t="s">
        <v>2352</v>
      </c>
      <c r="F1229" s="88" t="s">
        <v>2353</v>
      </c>
      <c r="G1229" s="89" t="s">
        <v>188</v>
      </c>
      <c r="H1229" s="140">
        <v>198</v>
      </c>
      <c r="I1229" s="154">
        <f t="shared" si="40"/>
        <v>-2.9999999999999988E-2</v>
      </c>
      <c r="J1229" s="155">
        <f t="shared" si="41"/>
        <v>5.9399999999999977</v>
      </c>
      <c r="K1229" s="156">
        <v>192.06</v>
      </c>
      <c r="L1229" s="75"/>
    </row>
    <row r="1230" spans="1:12" x14ac:dyDescent="0.25">
      <c r="A1230" s="87">
        <v>1220</v>
      </c>
      <c r="B1230" s="137" t="s">
        <v>28</v>
      </c>
      <c r="C1230" s="138" t="s">
        <v>2354</v>
      </c>
      <c r="D1230" s="137" t="s">
        <v>28</v>
      </c>
      <c r="E1230" s="141" t="s">
        <v>2354</v>
      </c>
      <c r="F1230" s="88" t="s">
        <v>2355</v>
      </c>
      <c r="G1230" s="89" t="s">
        <v>188</v>
      </c>
      <c r="H1230" s="140">
        <v>542</v>
      </c>
      <c r="I1230" s="154">
        <f t="shared" si="40"/>
        <v>-2.9999999999999982E-2</v>
      </c>
      <c r="J1230" s="155">
        <f t="shared" si="41"/>
        <v>16.259999999999991</v>
      </c>
      <c r="K1230" s="156">
        <v>525.74</v>
      </c>
      <c r="L1230" s="75"/>
    </row>
    <row r="1231" spans="1:12" x14ac:dyDescent="0.25">
      <c r="A1231" s="87">
        <v>1221</v>
      </c>
      <c r="B1231" s="137" t="s">
        <v>28</v>
      </c>
      <c r="C1231" s="138" t="s">
        <v>2356</v>
      </c>
      <c r="D1231" s="137" t="s">
        <v>28</v>
      </c>
      <c r="E1231" s="141" t="s">
        <v>2356</v>
      </c>
      <c r="F1231" s="88" t="s">
        <v>2357</v>
      </c>
      <c r="G1231" s="89" t="s">
        <v>188</v>
      </c>
      <c r="H1231" s="140">
        <v>196</v>
      </c>
      <c r="I1231" s="154">
        <f t="shared" si="40"/>
        <v>-2.9999999999999978E-2</v>
      </c>
      <c r="J1231" s="155">
        <f t="shared" si="41"/>
        <v>5.8799999999999955</v>
      </c>
      <c r="K1231" s="156">
        <v>190.12</v>
      </c>
      <c r="L1231" s="75"/>
    </row>
    <row r="1232" spans="1:12" x14ac:dyDescent="0.25">
      <c r="A1232" s="87">
        <v>1222</v>
      </c>
      <c r="B1232" s="137" t="s">
        <v>28</v>
      </c>
      <c r="C1232" s="138" t="s">
        <v>2358</v>
      </c>
      <c r="D1232" s="137" t="s">
        <v>28</v>
      </c>
      <c r="E1232" s="141" t="s">
        <v>2358</v>
      </c>
      <c r="F1232" s="88" t="s">
        <v>2357</v>
      </c>
      <c r="G1232" s="89" t="s">
        <v>188</v>
      </c>
      <c r="H1232" s="140">
        <v>546</v>
      </c>
      <c r="I1232" s="154">
        <f t="shared" si="40"/>
        <v>-2.9999999999999992E-2</v>
      </c>
      <c r="J1232" s="155">
        <f t="shared" si="41"/>
        <v>16.379999999999995</v>
      </c>
      <c r="K1232" s="156">
        <v>529.62</v>
      </c>
      <c r="L1232" s="75"/>
    </row>
    <row r="1233" spans="1:12" x14ac:dyDescent="0.25">
      <c r="A1233" s="87">
        <v>1223</v>
      </c>
      <c r="B1233" s="137" t="s">
        <v>28</v>
      </c>
      <c r="C1233" s="138" t="s">
        <v>2359</v>
      </c>
      <c r="D1233" s="137" t="s">
        <v>28</v>
      </c>
      <c r="E1233" s="141" t="s">
        <v>2359</v>
      </c>
      <c r="F1233" s="88" t="s">
        <v>2360</v>
      </c>
      <c r="G1233" s="89" t="s">
        <v>188</v>
      </c>
      <c r="H1233" s="140">
        <v>618</v>
      </c>
      <c r="I1233" s="154">
        <f t="shared" si="40"/>
        <v>-2.999999999999994E-2</v>
      </c>
      <c r="J1233" s="155">
        <f t="shared" si="41"/>
        <v>18.539999999999964</v>
      </c>
      <c r="K1233" s="156">
        <v>599.46</v>
      </c>
      <c r="L1233" s="75"/>
    </row>
    <row r="1234" spans="1:12" x14ac:dyDescent="0.25">
      <c r="A1234" s="87">
        <v>1224</v>
      </c>
      <c r="B1234" s="137" t="s">
        <v>28</v>
      </c>
      <c r="C1234" s="138" t="s">
        <v>2361</v>
      </c>
      <c r="D1234" s="137" t="s">
        <v>28</v>
      </c>
      <c r="E1234" s="141" t="s">
        <v>2361</v>
      </c>
      <c r="F1234" s="88" t="s">
        <v>2362</v>
      </c>
      <c r="G1234" s="89" t="s">
        <v>188</v>
      </c>
      <c r="H1234" s="140">
        <v>268</v>
      </c>
      <c r="I1234" s="154">
        <f t="shared" si="40"/>
        <v>-3.0000000000000075E-2</v>
      </c>
      <c r="J1234" s="155">
        <f t="shared" si="41"/>
        <v>8.0400000000000205</v>
      </c>
      <c r="K1234" s="156">
        <v>259.95999999999998</v>
      </c>
      <c r="L1234" s="75"/>
    </row>
    <row r="1235" spans="1:12" x14ac:dyDescent="0.25">
      <c r="A1235" s="87">
        <v>1225</v>
      </c>
      <c r="B1235" s="137" t="s">
        <v>28</v>
      </c>
      <c r="C1235" s="138" t="s">
        <v>2363</v>
      </c>
      <c r="D1235" s="137" t="s">
        <v>28</v>
      </c>
      <c r="E1235" s="141" t="s">
        <v>2363</v>
      </c>
      <c r="F1235" s="88" t="s">
        <v>2364</v>
      </c>
      <c r="G1235" s="89" t="s">
        <v>188</v>
      </c>
      <c r="H1235" s="140">
        <v>156</v>
      </c>
      <c r="I1235" s="154">
        <f t="shared" si="40"/>
        <v>-3.0000000000000044E-2</v>
      </c>
      <c r="J1235" s="155">
        <f t="shared" si="41"/>
        <v>4.6800000000000068</v>
      </c>
      <c r="K1235" s="156">
        <v>151.32</v>
      </c>
      <c r="L1235" s="75"/>
    </row>
    <row r="1236" spans="1:12" x14ac:dyDescent="0.25">
      <c r="A1236" s="87">
        <v>1226</v>
      </c>
      <c r="B1236" s="137" t="s">
        <v>28</v>
      </c>
      <c r="C1236" s="138" t="s">
        <v>2365</v>
      </c>
      <c r="D1236" s="137" t="s">
        <v>28</v>
      </c>
      <c r="E1236" s="141" t="s">
        <v>2365</v>
      </c>
      <c r="F1236" s="88" t="s">
        <v>2366</v>
      </c>
      <c r="G1236" s="89" t="s">
        <v>188</v>
      </c>
      <c r="H1236" s="140">
        <v>156</v>
      </c>
      <c r="I1236" s="154">
        <f t="shared" si="40"/>
        <v>-3.0000000000000044E-2</v>
      </c>
      <c r="J1236" s="155">
        <f t="shared" si="41"/>
        <v>4.6800000000000068</v>
      </c>
      <c r="K1236" s="156">
        <v>151.32</v>
      </c>
      <c r="L1236" s="75"/>
    </row>
    <row r="1237" spans="1:12" x14ac:dyDescent="0.25">
      <c r="A1237" s="87">
        <v>1227</v>
      </c>
      <c r="B1237" s="137" t="s">
        <v>28</v>
      </c>
      <c r="C1237" s="138" t="s">
        <v>2367</v>
      </c>
      <c r="D1237" s="137" t="s">
        <v>28</v>
      </c>
      <c r="E1237" s="141" t="s">
        <v>2367</v>
      </c>
      <c r="F1237" s="88" t="s">
        <v>2368</v>
      </c>
      <c r="G1237" s="89" t="s">
        <v>188</v>
      </c>
      <c r="H1237" s="140">
        <v>570</v>
      </c>
      <c r="I1237" s="154">
        <f t="shared" si="40"/>
        <v>-3.0000000000000041E-2</v>
      </c>
      <c r="J1237" s="155">
        <f t="shared" si="41"/>
        <v>17.100000000000023</v>
      </c>
      <c r="K1237" s="156">
        <v>552.9</v>
      </c>
      <c r="L1237" s="75"/>
    </row>
    <row r="1238" spans="1:12" x14ac:dyDescent="0.25">
      <c r="A1238" s="87">
        <v>1228</v>
      </c>
      <c r="B1238" s="137" t="s">
        <v>28</v>
      </c>
      <c r="C1238" s="138" t="s">
        <v>2369</v>
      </c>
      <c r="D1238" s="137" t="s">
        <v>28</v>
      </c>
      <c r="E1238" s="141" t="s">
        <v>2369</v>
      </c>
      <c r="F1238" s="88" t="s">
        <v>2370</v>
      </c>
      <c r="G1238" s="89" t="s">
        <v>188</v>
      </c>
      <c r="H1238" s="140">
        <v>112</v>
      </c>
      <c r="I1238" s="154">
        <f t="shared" si="40"/>
        <v>-2.9999999999999995E-2</v>
      </c>
      <c r="J1238" s="155">
        <f t="shared" si="41"/>
        <v>3.3599999999999994</v>
      </c>
      <c r="K1238" s="156">
        <v>108.64</v>
      </c>
      <c r="L1238" s="75"/>
    </row>
    <row r="1239" spans="1:12" x14ac:dyDescent="0.25">
      <c r="A1239" s="87">
        <v>1229</v>
      </c>
      <c r="B1239" s="137" t="s">
        <v>28</v>
      </c>
      <c r="C1239" s="138" t="s">
        <v>2371</v>
      </c>
      <c r="D1239" s="137" t="s">
        <v>28</v>
      </c>
      <c r="E1239" s="141" t="s">
        <v>2371</v>
      </c>
      <c r="F1239" s="88" t="s">
        <v>2372</v>
      </c>
      <c r="G1239" s="89" t="s">
        <v>188</v>
      </c>
      <c r="H1239" s="140">
        <v>106</v>
      </c>
      <c r="I1239" s="154">
        <f t="shared" si="40"/>
        <v>-3.0000000000000065E-2</v>
      </c>
      <c r="J1239" s="155">
        <f t="shared" si="41"/>
        <v>3.1800000000000068</v>
      </c>
      <c r="K1239" s="156">
        <v>102.82</v>
      </c>
      <c r="L1239" s="75"/>
    </row>
    <row r="1240" spans="1:12" x14ac:dyDescent="0.25">
      <c r="A1240" s="87">
        <v>1230</v>
      </c>
      <c r="B1240" s="137" t="s">
        <v>28</v>
      </c>
      <c r="C1240" s="138" t="s">
        <v>2373</v>
      </c>
      <c r="D1240" s="137" t="s">
        <v>28</v>
      </c>
      <c r="E1240" s="141" t="s">
        <v>2373</v>
      </c>
      <c r="F1240" s="88" t="s">
        <v>2374</v>
      </c>
      <c r="G1240" s="89" t="s">
        <v>188</v>
      </c>
      <c r="H1240" s="140">
        <v>107</v>
      </c>
      <c r="I1240" s="154">
        <f t="shared" si="40"/>
        <v>-3.0000000000000075E-2</v>
      </c>
      <c r="J1240" s="155">
        <f t="shared" si="41"/>
        <v>3.210000000000008</v>
      </c>
      <c r="K1240" s="156">
        <v>103.78999999999999</v>
      </c>
      <c r="L1240" s="75"/>
    </row>
    <row r="1241" spans="1:12" x14ac:dyDescent="0.25">
      <c r="A1241" s="87">
        <v>1231</v>
      </c>
      <c r="B1241" s="137" t="s">
        <v>28</v>
      </c>
      <c r="C1241" s="138" t="s">
        <v>2375</v>
      </c>
      <c r="D1241" s="137" t="s">
        <v>28</v>
      </c>
      <c r="E1241" s="141" t="s">
        <v>2375</v>
      </c>
      <c r="F1241" s="88" t="s">
        <v>2376</v>
      </c>
      <c r="G1241" s="89" t="s">
        <v>188</v>
      </c>
      <c r="H1241" s="140">
        <v>104</v>
      </c>
      <c r="I1241" s="154">
        <f t="shared" si="40"/>
        <v>-3.0000000000000044E-2</v>
      </c>
      <c r="J1241" s="155">
        <f t="shared" si="41"/>
        <v>3.1200000000000045</v>
      </c>
      <c r="K1241" s="156">
        <v>100.88</v>
      </c>
      <c r="L1241" s="75"/>
    </row>
    <row r="1242" spans="1:12" x14ac:dyDescent="0.25">
      <c r="A1242" s="87">
        <v>1232</v>
      </c>
      <c r="B1242" s="137" t="s">
        <v>28</v>
      </c>
      <c r="C1242" s="138" t="s">
        <v>2377</v>
      </c>
      <c r="D1242" s="137" t="s">
        <v>28</v>
      </c>
      <c r="E1242" s="141" t="s">
        <v>2377</v>
      </c>
      <c r="F1242" s="88" t="s">
        <v>2378</v>
      </c>
      <c r="G1242" s="89" t="s">
        <v>188</v>
      </c>
      <c r="H1242" s="140">
        <v>136</v>
      </c>
      <c r="I1242" s="154">
        <f t="shared" si="40"/>
        <v>-3.0000000000000093E-2</v>
      </c>
      <c r="J1242" s="155">
        <f t="shared" si="41"/>
        <v>4.0800000000000125</v>
      </c>
      <c r="K1242" s="156">
        <v>131.91999999999999</v>
      </c>
      <c r="L1242" s="75"/>
    </row>
    <row r="1243" spans="1:12" x14ac:dyDescent="0.25">
      <c r="A1243" s="87">
        <v>1233</v>
      </c>
      <c r="B1243" s="137" t="s">
        <v>28</v>
      </c>
      <c r="C1243" s="138" t="s">
        <v>2379</v>
      </c>
      <c r="D1243" s="137" t="s">
        <v>28</v>
      </c>
      <c r="E1243" s="141" t="s">
        <v>2379</v>
      </c>
      <c r="F1243" s="88" t="s">
        <v>2380</v>
      </c>
      <c r="G1243" s="89" t="s">
        <v>188</v>
      </c>
      <c r="H1243" s="140">
        <v>148</v>
      </c>
      <c r="I1243" s="154">
        <f t="shared" si="40"/>
        <v>-2.9999999999999985E-2</v>
      </c>
      <c r="J1243" s="155">
        <f t="shared" si="41"/>
        <v>4.4399999999999977</v>
      </c>
      <c r="K1243" s="156">
        <v>143.56</v>
      </c>
      <c r="L1243" s="75"/>
    </row>
    <row r="1244" spans="1:12" x14ac:dyDescent="0.25">
      <c r="A1244" s="87">
        <v>1234</v>
      </c>
      <c r="B1244" s="137" t="s">
        <v>28</v>
      </c>
      <c r="C1244" s="138" t="s">
        <v>2381</v>
      </c>
      <c r="D1244" s="137" t="s">
        <v>28</v>
      </c>
      <c r="E1244" s="141" t="s">
        <v>2381</v>
      </c>
      <c r="F1244" s="88" t="s">
        <v>2382</v>
      </c>
      <c r="G1244" s="89" t="s">
        <v>188</v>
      </c>
      <c r="H1244" s="140">
        <v>167</v>
      </c>
      <c r="I1244" s="154">
        <f t="shared" si="40"/>
        <v>-2.9999999999999947E-2</v>
      </c>
      <c r="J1244" s="155">
        <f t="shared" si="41"/>
        <v>5.0099999999999909</v>
      </c>
      <c r="K1244" s="156">
        <v>161.99</v>
      </c>
      <c r="L1244" s="75"/>
    </row>
    <row r="1245" spans="1:12" x14ac:dyDescent="0.25">
      <c r="A1245" s="87">
        <v>1235</v>
      </c>
      <c r="B1245" s="137" t="s">
        <v>28</v>
      </c>
      <c r="C1245" s="138" t="s">
        <v>2383</v>
      </c>
      <c r="D1245" s="137" t="s">
        <v>28</v>
      </c>
      <c r="E1245" s="141" t="s">
        <v>2383</v>
      </c>
      <c r="F1245" s="88" t="s">
        <v>2384</v>
      </c>
      <c r="G1245" s="89" t="s">
        <v>188</v>
      </c>
      <c r="H1245" s="140">
        <v>224</v>
      </c>
      <c r="I1245" s="154">
        <f t="shared" si="40"/>
        <v>-2.9999999999999995E-2</v>
      </c>
      <c r="J1245" s="155">
        <f t="shared" si="41"/>
        <v>6.7199999999999989</v>
      </c>
      <c r="K1245" s="156">
        <v>217.28</v>
      </c>
      <c r="L1245" s="75"/>
    </row>
    <row r="1246" spans="1:12" x14ac:dyDescent="0.25">
      <c r="A1246" s="87">
        <v>1236</v>
      </c>
      <c r="B1246" s="137" t="s">
        <v>28</v>
      </c>
      <c r="C1246" s="138" t="s">
        <v>2385</v>
      </c>
      <c r="D1246" s="137" t="s">
        <v>28</v>
      </c>
      <c r="E1246" s="141" t="s">
        <v>2385</v>
      </c>
      <c r="F1246" s="88" t="s">
        <v>2386</v>
      </c>
      <c r="G1246" s="89" t="s">
        <v>188</v>
      </c>
      <c r="H1246" s="140">
        <v>228</v>
      </c>
      <c r="I1246" s="154">
        <f t="shared" si="40"/>
        <v>-3.0000000000000016E-2</v>
      </c>
      <c r="J1246" s="155">
        <f t="shared" si="41"/>
        <v>6.8400000000000034</v>
      </c>
      <c r="K1246" s="156">
        <v>221.16</v>
      </c>
      <c r="L1246" s="75"/>
    </row>
    <row r="1247" spans="1:12" x14ac:dyDescent="0.25">
      <c r="A1247" s="87">
        <v>1237</v>
      </c>
      <c r="B1247" s="137" t="s">
        <v>28</v>
      </c>
      <c r="C1247" s="138" t="s">
        <v>2387</v>
      </c>
      <c r="D1247" s="137" t="s">
        <v>28</v>
      </c>
      <c r="E1247" s="141" t="s">
        <v>2387</v>
      </c>
      <c r="F1247" s="88" t="s">
        <v>2388</v>
      </c>
      <c r="G1247" s="89" t="s">
        <v>188</v>
      </c>
      <c r="H1247" s="140">
        <v>391</v>
      </c>
      <c r="I1247" s="154">
        <f t="shared" si="40"/>
        <v>-3.0000000000000047E-2</v>
      </c>
      <c r="J1247" s="155">
        <f t="shared" si="41"/>
        <v>11.730000000000018</v>
      </c>
      <c r="K1247" s="156">
        <v>379.27</v>
      </c>
      <c r="L1247" s="75"/>
    </row>
    <row r="1248" spans="1:12" x14ac:dyDescent="0.25">
      <c r="A1248" s="87">
        <v>1238</v>
      </c>
      <c r="B1248" s="137" t="s">
        <v>28</v>
      </c>
      <c r="C1248" s="138" t="s">
        <v>2389</v>
      </c>
      <c r="D1248" s="137" t="s">
        <v>28</v>
      </c>
      <c r="E1248" s="141" t="s">
        <v>2389</v>
      </c>
      <c r="F1248" s="88" t="s">
        <v>2390</v>
      </c>
      <c r="G1248" s="89" t="s">
        <v>188</v>
      </c>
      <c r="H1248" s="140">
        <v>2085</v>
      </c>
      <c r="I1248" s="154">
        <f t="shared" si="40"/>
        <v>-2.9999999999999978E-2</v>
      </c>
      <c r="J1248" s="155">
        <f t="shared" si="41"/>
        <v>62.549999999999955</v>
      </c>
      <c r="K1248" s="156">
        <v>2022.45</v>
      </c>
      <c r="L1248" s="75"/>
    </row>
    <row r="1249" spans="1:12" x14ac:dyDescent="0.25">
      <c r="A1249" s="87">
        <v>1239</v>
      </c>
      <c r="B1249" s="137" t="s">
        <v>28</v>
      </c>
      <c r="C1249" s="138" t="s">
        <v>2391</v>
      </c>
      <c r="D1249" s="137" t="s">
        <v>28</v>
      </c>
      <c r="E1249" s="141" t="s">
        <v>2391</v>
      </c>
      <c r="F1249" s="88" t="s">
        <v>2392</v>
      </c>
      <c r="G1249" s="89" t="s">
        <v>188</v>
      </c>
      <c r="H1249" s="140">
        <v>390</v>
      </c>
      <c r="I1249" s="154">
        <f t="shared" si="40"/>
        <v>-2.9999999999999971E-2</v>
      </c>
      <c r="J1249" s="155">
        <f t="shared" si="41"/>
        <v>11.699999999999989</v>
      </c>
      <c r="K1249" s="156">
        <v>378.3</v>
      </c>
      <c r="L1249" s="75"/>
    </row>
    <row r="1250" spans="1:12" x14ac:dyDescent="0.25">
      <c r="A1250" s="87">
        <v>1240</v>
      </c>
      <c r="B1250" s="137" t="s">
        <v>28</v>
      </c>
      <c r="C1250" s="138" t="s">
        <v>2393</v>
      </c>
      <c r="D1250" s="137" t="s">
        <v>28</v>
      </c>
      <c r="E1250" s="141" t="s">
        <v>2393</v>
      </c>
      <c r="F1250" s="88" t="s">
        <v>2394</v>
      </c>
      <c r="G1250" s="89" t="s">
        <v>188</v>
      </c>
      <c r="H1250" s="140">
        <v>221</v>
      </c>
      <c r="I1250" s="154">
        <f t="shared" si="40"/>
        <v>-2.9999999999999978E-2</v>
      </c>
      <c r="J1250" s="155">
        <f t="shared" si="41"/>
        <v>6.6299999999999955</v>
      </c>
      <c r="K1250" s="156">
        <v>214.37</v>
      </c>
      <c r="L1250" s="75"/>
    </row>
    <row r="1251" spans="1:12" x14ac:dyDescent="0.25">
      <c r="A1251" s="87">
        <v>1241</v>
      </c>
      <c r="B1251" s="137" t="s">
        <v>28</v>
      </c>
      <c r="C1251" s="138" t="s">
        <v>2395</v>
      </c>
      <c r="D1251" s="137" t="s">
        <v>28</v>
      </c>
      <c r="E1251" s="141" t="s">
        <v>2395</v>
      </c>
      <c r="F1251" s="88" t="s">
        <v>2396</v>
      </c>
      <c r="G1251" s="89" t="s">
        <v>188</v>
      </c>
      <c r="H1251" s="140">
        <v>150</v>
      </c>
      <c r="I1251" s="154">
        <f t="shared" si="40"/>
        <v>-0.03</v>
      </c>
      <c r="J1251" s="155">
        <f t="shared" si="41"/>
        <v>4.5</v>
      </c>
      <c r="K1251" s="156">
        <v>145.5</v>
      </c>
      <c r="L1251" s="75"/>
    </row>
    <row r="1252" spans="1:12" x14ac:dyDescent="0.25">
      <c r="A1252" s="87">
        <v>1242</v>
      </c>
      <c r="B1252" s="137" t="s">
        <v>28</v>
      </c>
      <c r="C1252" s="138" t="s">
        <v>2397</v>
      </c>
      <c r="D1252" s="137" t="s">
        <v>28</v>
      </c>
      <c r="E1252" s="141" t="s">
        <v>2397</v>
      </c>
      <c r="F1252" s="88" t="s">
        <v>2398</v>
      </c>
      <c r="G1252" s="89" t="s">
        <v>188</v>
      </c>
      <c r="H1252" s="140">
        <v>221</v>
      </c>
      <c r="I1252" s="154">
        <f t="shared" si="40"/>
        <v>-2.9999999999999978E-2</v>
      </c>
      <c r="J1252" s="155">
        <f t="shared" si="41"/>
        <v>6.6299999999999955</v>
      </c>
      <c r="K1252" s="156">
        <v>214.37</v>
      </c>
      <c r="L1252" s="75"/>
    </row>
    <row r="1253" spans="1:12" x14ac:dyDescent="0.25">
      <c r="A1253" s="87">
        <v>1243</v>
      </c>
      <c r="B1253" s="137" t="s">
        <v>28</v>
      </c>
      <c r="C1253" s="138" t="s">
        <v>2399</v>
      </c>
      <c r="D1253" s="137" t="s">
        <v>28</v>
      </c>
      <c r="E1253" s="141" t="s">
        <v>2399</v>
      </c>
      <c r="F1253" s="88" t="s">
        <v>2400</v>
      </c>
      <c r="G1253" s="89" t="s">
        <v>188</v>
      </c>
      <c r="H1253" s="140">
        <v>53.75</v>
      </c>
      <c r="I1253" s="154">
        <f t="shared" si="40"/>
        <v>-3.0000000000000079E-2</v>
      </c>
      <c r="J1253" s="155">
        <f t="shared" si="41"/>
        <v>1.6125000000000043</v>
      </c>
      <c r="K1253" s="156">
        <v>52.137499999999996</v>
      </c>
      <c r="L1253" s="75"/>
    </row>
    <row r="1254" spans="1:12" x14ac:dyDescent="0.25">
      <c r="A1254" s="87">
        <v>1244</v>
      </c>
      <c r="B1254" s="137" t="s">
        <v>28</v>
      </c>
      <c r="C1254" s="138" t="s">
        <v>2401</v>
      </c>
      <c r="D1254" s="137" t="s">
        <v>28</v>
      </c>
      <c r="E1254" s="141" t="s">
        <v>2401</v>
      </c>
      <c r="F1254" s="88" t="s">
        <v>2402</v>
      </c>
      <c r="G1254" s="89" t="s">
        <v>188</v>
      </c>
      <c r="H1254" s="140">
        <v>160</v>
      </c>
      <c r="I1254" s="154">
        <f t="shared" si="40"/>
        <v>-3.0000000000000072E-2</v>
      </c>
      <c r="J1254" s="155">
        <f t="shared" si="41"/>
        <v>4.8000000000000114</v>
      </c>
      <c r="K1254" s="156">
        <v>155.19999999999999</v>
      </c>
      <c r="L1254" s="75"/>
    </row>
    <row r="1255" spans="1:12" x14ac:dyDescent="0.25">
      <c r="A1255" s="87">
        <v>1245</v>
      </c>
      <c r="B1255" s="137" t="s">
        <v>28</v>
      </c>
      <c r="C1255" s="138" t="s">
        <v>2403</v>
      </c>
      <c r="D1255" s="137" t="s">
        <v>28</v>
      </c>
      <c r="E1255" s="141" t="s">
        <v>2403</v>
      </c>
      <c r="F1255" s="88" t="s">
        <v>2404</v>
      </c>
      <c r="G1255" s="89" t="s">
        <v>188</v>
      </c>
      <c r="H1255" s="140">
        <v>140</v>
      </c>
      <c r="I1255" s="154">
        <f t="shared" si="40"/>
        <v>-3.000000000000012E-2</v>
      </c>
      <c r="J1255" s="155">
        <f t="shared" si="41"/>
        <v>4.2000000000000171</v>
      </c>
      <c r="K1255" s="156">
        <v>135.79999999999998</v>
      </c>
      <c r="L1255" s="75"/>
    </row>
    <row r="1256" spans="1:12" x14ac:dyDescent="0.25">
      <c r="A1256" s="87">
        <v>1246</v>
      </c>
      <c r="B1256" s="137" t="s">
        <v>28</v>
      </c>
      <c r="C1256" s="138" t="s">
        <v>2405</v>
      </c>
      <c r="D1256" s="137" t="s">
        <v>28</v>
      </c>
      <c r="E1256" s="141" t="s">
        <v>2405</v>
      </c>
      <c r="F1256" s="88" t="s">
        <v>2406</v>
      </c>
      <c r="G1256" s="89" t="s">
        <v>188</v>
      </c>
      <c r="H1256" s="140">
        <v>92</v>
      </c>
      <c r="I1256" s="154">
        <f t="shared" si="40"/>
        <v>-3.0000000000000054E-2</v>
      </c>
      <c r="J1256" s="155">
        <f t="shared" si="41"/>
        <v>2.7600000000000051</v>
      </c>
      <c r="K1256" s="156">
        <v>89.24</v>
      </c>
      <c r="L1256" s="75"/>
    </row>
    <row r="1257" spans="1:12" x14ac:dyDescent="0.25">
      <c r="A1257" s="87">
        <v>1247</v>
      </c>
      <c r="B1257" s="137" t="s">
        <v>28</v>
      </c>
      <c r="C1257" s="138" t="s">
        <v>2407</v>
      </c>
      <c r="D1257" s="137" t="s">
        <v>28</v>
      </c>
      <c r="E1257" s="141" t="s">
        <v>2407</v>
      </c>
      <c r="F1257" s="88" t="s">
        <v>2408</v>
      </c>
      <c r="G1257" s="89" t="s">
        <v>188</v>
      </c>
      <c r="H1257" s="140">
        <v>76.5</v>
      </c>
      <c r="I1257" s="154">
        <f t="shared" si="40"/>
        <v>-3.0000000000000023E-2</v>
      </c>
      <c r="J1257" s="155">
        <f t="shared" si="41"/>
        <v>2.2950000000000017</v>
      </c>
      <c r="K1257" s="156">
        <v>74.204999999999998</v>
      </c>
      <c r="L1257" s="75"/>
    </row>
    <row r="1258" spans="1:12" x14ac:dyDescent="0.25">
      <c r="A1258" s="87">
        <v>1248</v>
      </c>
      <c r="B1258" s="137" t="s">
        <v>28</v>
      </c>
      <c r="C1258" s="138" t="s">
        <v>2409</v>
      </c>
      <c r="D1258" s="137" t="s">
        <v>28</v>
      </c>
      <c r="E1258" s="141" t="s">
        <v>2409</v>
      </c>
      <c r="F1258" s="88" t="s">
        <v>2410</v>
      </c>
      <c r="G1258" s="89" t="s">
        <v>188</v>
      </c>
      <c r="H1258" s="140">
        <v>149</v>
      </c>
      <c r="I1258" s="154">
        <f t="shared" si="40"/>
        <v>-2.9999999999999992E-2</v>
      </c>
      <c r="J1258" s="155">
        <f t="shared" si="41"/>
        <v>4.4699999999999989</v>
      </c>
      <c r="K1258" s="156">
        <v>144.53</v>
      </c>
      <c r="L1258" s="75"/>
    </row>
    <row r="1259" spans="1:12" x14ac:dyDescent="0.25">
      <c r="A1259" s="87">
        <v>1249</v>
      </c>
      <c r="B1259" s="137" t="s">
        <v>28</v>
      </c>
      <c r="C1259" s="138" t="s">
        <v>2411</v>
      </c>
      <c r="D1259" s="137" t="s">
        <v>28</v>
      </c>
      <c r="E1259" s="141" t="s">
        <v>2411</v>
      </c>
      <c r="F1259" s="88" t="s">
        <v>2412</v>
      </c>
      <c r="G1259" s="89" t="s">
        <v>188</v>
      </c>
      <c r="H1259" s="140">
        <v>206</v>
      </c>
      <c r="I1259" s="154">
        <f t="shared" si="40"/>
        <v>-3.0000000000000034E-2</v>
      </c>
      <c r="J1259" s="155">
        <f t="shared" si="41"/>
        <v>6.1800000000000068</v>
      </c>
      <c r="K1259" s="156">
        <v>199.82</v>
      </c>
      <c r="L1259" s="75"/>
    </row>
    <row r="1260" spans="1:12" x14ac:dyDescent="0.25">
      <c r="A1260" s="87">
        <v>1250</v>
      </c>
      <c r="B1260" s="137" t="s">
        <v>28</v>
      </c>
      <c r="C1260" s="138" t="s">
        <v>2413</v>
      </c>
      <c r="D1260" s="137" t="s">
        <v>28</v>
      </c>
      <c r="E1260" s="141" t="s">
        <v>2413</v>
      </c>
      <c r="F1260" s="88" t="s">
        <v>2414</v>
      </c>
      <c r="G1260" s="89" t="s">
        <v>188</v>
      </c>
      <c r="H1260" s="140">
        <v>672</v>
      </c>
      <c r="I1260" s="154">
        <f t="shared" si="40"/>
        <v>-2.9999999999999954E-2</v>
      </c>
      <c r="J1260" s="155">
        <f t="shared" si="41"/>
        <v>20.159999999999968</v>
      </c>
      <c r="K1260" s="156">
        <v>651.84</v>
      </c>
      <c r="L1260" s="75"/>
    </row>
    <row r="1261" spans="1:12" x14ac:dyDescent="0.25">
      <c r="A1261" s="87">
        <v>1251</v>
      </c>
      <c r="B1261" s="137" t="s">
        <v>28</v>
      </c>
      <c r="C1261" s="138" t="s">
        <v>2415</v>
      </c>
      <c r="D1261" s="137" t="s">
        <v>28</v>
      </c>
      <c r="E1261" s="141" t="s">
        <v>2415</v>
      </c>
      <c r="F1261" s="88" t="s">
        <v>2416</v>
      </c>
      <c r="G1261" s="89" t="s">
        <v>188</v>
      </c>
      <c r="H1261" s="140">
        <v>218</v>
      </c>
      <c r="I1261" s="154">
        <f t="shared" si="40"/>
        <v>-2.9999999999999964E-2</v>
      </c>
      <c r="J1261" s="155">
        <f t="shared" si="41"/>
        <v>6.539999999999992</v>
      </c>
      <c r="K1261" s="156">
        <v>211.46</v>
      </c>
      <c r="L1261" s="75"/>
    </row>
    <row r="1262" spans="1:12" x14ac:dyDescent="0.25">
      <c r="A1262" s="87">
        <v>1252</v>
      </c>
      <c r="B1262" s="137" t="s">
        <v>28</v>
      </c>
      <c r="C1262" s="138" t="s">
        <v>2417</v>
      </c>
      <c r="D1262" s="137" t="s">
        <v>28</v>
      </c>
      <c r="E1262" s="141" t="s">
        <v>2417</v>
      </c>
      <c r="F1262" s="88" t="s">
        <v>2418</v>
      </c>
      <c r="G1262" s="89" t="s">
        <v>188</v>
      </c>
      <c r="H1262" s="140">
        <v>315</v>
      </c>
      <c r="I1262" s="154">
        <f t="shared" si="40"/>
        <v>-2.9999999999999964E-2</v>
      </c>
      <c r="J1262" s="155">
        <f t="shared" si="41"/>
        <v>9.4499999999999886</v>
      </c>
      <c r="K1262" s="156">
        <v>305.55</v>
      </c>
      <c r="L1262" s="75"/>
    </row>
    <row r="1263" spans="1:12" x14ac:dyDescent="0.25">
      <c r="A1263" s="87">
        <v>1253</v>
      </c>
      <c r="B1263" s="137" t="s">
        <v>28</v>
      </c>
      <c r="C1263" s="138" t="s">
        <v>2419</v>
      </c>
      <c r="D1263" s="137" t="s">
        <v>28</v>
      </c>
      <c r="E1263" s="141" t="s">
        <v>2419</v>
      </c>
      <c r="F1263" s="88" t="s">
        <v>2420</v>
      </c>
      <c r="G1263" s="89" t="s">
        <v>188</v>
      </c>
      <c r="H1263" s="140">
        <v>269</v>
      </c>
      <c r="I1263" s="154">
        <f t="shared" si="40"/>
        <v>-2.9999999999999975E-2</v>
      </c>
      <c r="J1263" s="155">
        <f t="shared" si="41"/>
        <v>8.0699999999999932</v>
      </c>
      <c r="K1263" s="156">
        <v>260.93</v>
      </c>
      <c r="L1263" s="75"/>
    </row>
    <row r="1264" spans="1:12" x14ac:dyDescent="0.25">
      <c r="A1264" s="87">
        <v>1254</v>
      </c>
      <c r="B1264" s="137" t="s">
        <v>28</v>
      </c>
      <c r="C1264" s="138" t="s">
        <v>2421</v>
      </c>
      <c r="D1264" s="137" t="s">
        <v>28</v>
      </c>
      <c r="E1264" s="141" t="s">
        <v>2421</v>
      </c>
      <c r="F1264" s="88" t="s">
        <v>2422</v>
      </c>
      <c r="G1264" s="89" t="s">
        <v>188</v>
      </c>
      <c r="H1264" s="140">
        <v>233</v>
      </c>
      <c r="I1264" s="154">
        <f t="shared" si="40"/>
        <v>-3.0000000000000041E-2</v>
      </c>
      <c r="J1264" s="155">
        <f t="shared" si="41"/>
        <v>6.9900000000000091</v>
      </c>
      <c r="K1264" s="156">
        <v>226.01</v>
      </c>
      <c r="L1264" s="75"/>
    </row>
    <row r="1265" spans="1:12" x14ac:dyDescent="0.25">
      <c r="A1265" s="87">
        <v>1255</v>
      </c>
      <c r="B1265" s="137" t="s">
        <v>28</v>
      </c>
      <c r="C1265" s="138" t="s">
        <v>2423</v>
      </c>
      <c r="D1265" s="137" t="s">
        <v>28</v>
      </c>
      <c r="E1265" s="141" t="s">
        <v>2423</v>
      </c>
      <c r="F1265" s="88" t="s">
        <v>2424</v>
      </c>
      <c r="G1265" s="89" t="s">
        <v>188</v>
      </c>
      <c r="H1265" s="140">
        <v>229</v>
      </c>
      <c r="I1265" s="154">
        <f t="shared" si="40"/>
        <v>-3.000000000000002E-2</v>
      </c>
      <c r="J1265" s="155">
        <f t="shared" si="41"/>
        <v>6.8700000000000045</v>
      </c>
      <c r="K1265" s="156">
        <v>222.13</v>
      </c>
      <c r="L1265" s="75"/>
    </row>
    <row r="1266" spans="1:12" x14ac:dyDescent="0.25">
      <c r="A1266" s="87">
        <v>1256</v>
      </c>
      <c r="B1266" s="137" t="s">
        <v>28</v>
      </c>
      <c r="C1266" s="138" t="s">
        <v>2425</v>
      </c>
      <c r="D1266" s="137" t="s">
        <v>28</v>
      </c>
      <c r="E1266" s="141" t="s">
        <v>2425</v>
      </c>
      <c r="F1266" s="88" t="s">
        <v>2426</v>
      </c>
      <c r="G1266" s="89" t="s">
        <v>188</v>
      </c>
      <c r="H1266" s="140">
        <v>278</v>
      </c>
      <c r="I1266" s="154">
        <f t="shared" si="40"/>
        <v>-3.0000000000000113E-2</v>
      </c>
      <c r="J1266" s="155">
        <f t="shared" si="41"/>
        <v>8.3400000000000318</v>
      </c>
      <c r="K1266" s="156">
        <v>269.65999999999997</v>
      </c>
      <c r="L1266" s="75"/>
    </row>
    <row r="1267" spans="1:12" x14ac:dyDescent="0.25">
      <c r="A1267" s="87">
        <v>1257</v>
      </c>
      <c r="B1267" s="137" t="s">
        <v>28</v>
      </c>
      <c r="C1267" s="138" t="s">
        <v>2427</v>
      </c>
      <c r="D1267" s="137" t="s">
        <v>28</v>
      </c>
      <c r="E1267" s="141" t="s">
        <v>2427</v>
      </c>
      <c r="F1267" s="88" t="s">
        <v>2428</v>
      </c>
      <c r="G1267" s="89" t="s">
        <v>188</v>
      </c>
      <c r="H1267" s="140">
        <v>361</v>
      </c>
      <c r="I1267" s="154">
        <f t="shared" si="40"/>
        <v>-2.9999999999999957E-2</v>
      </c>
      <c r="J1267" s="155">
        <f t="shared" si="41"/>
        <v>10.829999999999984</v>
      </c>
      <c r="K1267" s="156">
        <v>350.17</v>
      </c>
      <c r="L1267" s="75"/>
    </row>
    <row r="1268" spans="1:12" x14ac:dyDescent="0.25">
      <c r="A1268" s="87">
        <v>1258</v>
      </c>
      <c r="B1268" s="137" t="s">
        <v>28</v>
      </c>
      <c r="C1268" s="138" t="s">
        <v>2429</v>
      </c>
      <c r="D1268" s="137" t="s">
        <v>28</v>
      </c>
      <c r="E1268" s="141" t="s">
        <v>2429</v>
      </c>
      <c r="F1268" s="88" t="s">
        <v>2430</v>
      </c>
      <c r="G1268" s="89" t="s">
        <v>188</v>
      </c>
      <c r="H1268" s="140">
        <v>481</v>
      </c>
      <c r="I1268" s="154">
        <f t="shared" si="40"/>
        <v>-3.0000000000000013E-2</v>
      </c>
      <c r="J1268" s="155">
        <f t="shared" si="41"/>
        <v>14.430000000000007</v>
      </c>
      <c r="K1268" s="156">
        <v>466.57</v>
      </c>
      <c r="L1268" s="75"/>
    </row>
    <row r="1269" spans="1:12" x14ac:dyDescent="0.25">
      <c r="A1269" s="87">
        <v>1259</v>
      </c>
      <c r="B1269" s="137" t="s">
        <v>28</v>
      </c>
      <c r="C1269" s="138" t="s">
        <v>2431</v>
      </c>
      <c r="D1269" s="137" t="s">
        <v>28</v>
      </c>
      <c r="E1269" s="141" t="s">
        <v>2431</v>
      </c>
      <c r="F1269" s="88" t="s">
        <v>2432</v>
      </c>
      <c r="G1269" s="89" t="s">
        <v>188</v>
      </c>
      <c r="H1269" s="140">
        <v>1260</v>
      </c>
      <c r="I1269" s="154">
        <f t="shared" si="40"/>
        <v>-2.9999999999999964E-2</v>
      </c>
      <c r="J1269" s="155">
        <f t="shared" si="41"/>
        <v>37.799999999999955</v>
      </c>
      <c r="K1269" s="156">
        <v>1222.2</v>
      </c>
      <c r="L1269" s="75"/>
    </row>
    <row r="1270" spans="1:12" x14ac:dyDescent="0.25">
      <c r="A1270" s="87">
        <v>1260</v>
      </c>
      <c r="B1270" s="137" t="s">
        <v>28</v>
      </c>
      <c r="C1270" s="138" t="s">
        <v>2433</v>
      </c>
      <c r="D1270" s="137" t="s">
        <v>28</v>
      </c>
      <c r="E1270" s="141" t="s">
        <v>2433</v>
      </c>
      <c r="F1270" s="88" t="s">
        <v>2434</v>
      </c>
      <c r="G1270" s="89" t="s">
        <v>188</v>
      </c>
      <c r="H1270" s="140">
        <v>1276</v>
      </c>
      <c r="I1270" s="154">
        <f t="shared" si="40"/>
        <v>-2.9999999999999978E-2</v>
      </c>
      <c r="J1270" s="155">
        <f t="shared" si="41"/>
        <v>38.279999999999973</v>
      </c>
      <c r="K1270" s="156">
        <v>1237.72</v>
      </c>
      <c r="L1270" s="75"/>
    </row>
    <row r="1271" spans="1:12" x14ac:dyDescent="0.25">
      <c r="A1271" s="87">
        <v>1261</v>
      </c>
      <c r="B1271" s="137" t="s">
        <v>28</v>
      </c>
      <c r="C1271" s="138" t="s">
        <v>2435</v>
      </c>
      <c r="D1271" s="137" t="s">
        <v>28</v>
      </c>
      <c r="E1271" s="141" t="s">
        <v>2435</v>
      </c>
      <c r="F1271" s="88" t="s">
        <v>2436</v>
      </c>
      <c r="G1271" s="89" t="s">
        <v>188</v>
      </c>
      <c r="H1271" s="140">
        <v>104</v>
      </c>
      <c r="I1271" s="154">
        <f t="shared" si="40"/>
        <v>-3.0000000000000044E-2</v>
      </c>
      <c r="J1271" s="155">
        <f t="shared" si="41"/>
        <v>3.1200000000000045</v>
      </c>
      <c r="K1271" s="156">
        <v>100.88</v>
      </c>
      <c r="L1271" s="75"/>
    </row>
    <row r="1272" spans="1:12" x14ac:dyDescent="0.25">
      <c r="A1272" s="87">
        <v>1262</v>
      </c>
      <c r="B1272" s="137" t="s">
        <v>28</v>
      </c>
      <c r="C1272" s="138" t="s">
        <v>2437</v>
      </c>
      <c r="D1272" s="137" t="s">
        <v>28</v>
      </c>
      <c r="E1272" s="141" t="s">
        <v>2437</v>
      </c>
      <c r="F1272" s="88" t="s">
        <v>2438</v>
      </c>
      <c r="G1272" s="89" t="s">
        <v>188</v>
      </c>
      <c r="H1272" s="140">
        <v>335</v>
      </c>
      <c r="I1272" s="154">
        <f t="shared" si="40"/>
        <v>-3.0000000000000034E-2</v>
      </c>
      <c r="J1272" s="155">
        <f t="shared" si="41"/>
        <v>10.050000000000011</v>
      </c>
      <c r="K1272" s="156">
        <v>324.95</v>
      </c>
      <c r="L1272" s="75"/>
    </row>
    <row r="1273" spans="1:12" x14ac:dyDescent="0.25">
      <c r="A1273" s="87">
        <v>1263</v>
      </c>
      <c r="B1273" s="137" t="s">
        <v>28</v>
      </c>
      <c r="C1273" s="138" t="s">
        <v>2439</v>
      </c>
      <c r="D1273" s="137" t="s">
        <v>28</v>
      </c>
      <c r="E1273" s="141" t="s">
        <v>2439</v>
      </c>
      <c r="F1273" s="88" t="s">
        <v>2440</v>
      </c>
      <c r="G1273" s="89" t="s">
        <v>188</v>
      </c>
      <c r="H1273" s="140">
        <v>286</v>
      </c>
      <c r="I1273" s="154">
        <f t="shared" si="40"/>
        <v>-2.9999999999999943E-2</v>
      </c>
      <c r="J1273" s="155">
        <f t="shared" si="41"/>
        <v>8.5799999999999841</v>
      </c>
      <c r="K1273" s="156">
        <v>277.42</v>
      </c>
      <c r="L1273" s="75"/>
    </row>
    <row r="1274" spans="1:12" x14ac:dyDescent="0.25">
      <c r="A1274" s="87">
        <v>1264</v>
      </c>
      <c r="B1274" s="137" t="s">
        <v>28</v>
      </c>
      <c r="C1274" s="138" t="s">
        <v>2441</v>
      </c>
      <c r="D1274" s="137" t="s">
        <v>28</v>
      </c>
      <c r="E1274" s="141" t="s">
        <v>2441</v>
      </c>
      <c r="F1274" s="88" t="s">
        <v>2442</v>
      </c>
      <c r="G1274" s="89" t="s">
        <v>188</v>
      </c>
      <c r="H1274" s="140">
        <v>170</v>
      </c>
      <c r="I1274" s="154">
        <f t="shared" si="40"/>
        <v>-2.9999999999999968E-2</v>
      </c>
      <c r="J1274" s="155">
        <f t="shared" si="41"/>
        <v>5.0999999999999943</v>
      </c>
      <c r="K1274" s="156">
        <v>164.9</v>
      </c>
      <c r="L1274" s="75"/>
    </row>
    <row r="1275" spans="1:12" x14ac:dyDescent="0.25">
      <c r="A1275" s="87">
        <v>1265</v>
      </c>
      <c r="B1275" s="137" t="s">
        <v>28</v>
      </c>
      <c r="C1275" s="138" t="s">
        <v>2443</v>
      </c>
      <c r="D1275" s="137" t="s">
        <v>28</v>
      </c>
      <c r="E1275" s="141" t="s">
        <v>2443</v>
      </c>
      <c r="F1275" s="88" t="s">
        <v>2444</v>
      </c>
      <c r="G1275" s="89" t="s">
        <v>188</v>
      </c>
      <c r="H1275" s="140">
        <v>56.25</v>
      </c>
      <c r="I1275" s="154">
        <f t="shared" si="40"/>
        <v>-0.03</v>
      </c>
      <c r="J1275" s="155">
        <f t="shared" si="41"/>
        <v>1.6875</v>
      </c>
      <c r="K1275" s="156">
        <v>54.5625</v>
      </c>
      <c r="L1275" s="75"/>
    </row>
    <row r="1276" spans="1:12" x14ac:dyDescent="0.25">
      <c r="A1276" s="87">
        <v>1266</v>
      </c>
      <c r="B1276" s="137" t="s">
        <v>28</v>
      </c>
      <c r="C1276" s="138" t="s">
        <v>2445</v>
      </c>
      <c r="D1276" s="137" t="s">
        <v>28</v>
      </c>
      <c r="E1276" s="141" t="s">
        <v>2445</v>
      </c>
      <c r="F1276" s="88" t="s">
        <v>2446</v>
      </c>
      <c r="G1276" s="89" t="s">
        <v>188</v>
      </c>
      <c r="H1276" s="140">
        <v>123</v>
      </c>
      <c r="I1276" s="154">
        <f t="shared" si="40"/>
        <v>-2.9999999999999982E-2</v>
      </c>
      <c r="J1276" s="155">
        <f t="shared" si="41"/>
        <v>3.6899999999999977</v>
      </c>
      <c r="K1276" s="156">
        <v>119.31</v>
      </c>
      <c r="L1276" s="75"/>
    </row>
    <row r="1277" spans="1:12" x14ac:dyDescent="0.25">
      <c r="A1277" s="87">
        <v>1267</v>
      </c>
      <c r="B1277" s="137" t="s">
        <v>28</v>
      </c>
      <c r="C1277" s="138" t="s">
        <v>2447</v>
      </c>
      <c r="D1277" s="137" t="s">
        <v>28</v>
      </c>
      <c r="E1277" s="141" t="s">
        <v>2447</v>
      </c>
      <c r="F1277" s="88" t="s">
        <v>2448</v>
      </c>
      <c r="G1277" s="89" t="s">
        <v>188</v>
      </c>
      <c r="H1277" s="140">
        <v>54.75</v>
      </c>
      <c r="I1277" s="154">
        <f t="shared" si="40"/>
        <v>-2.9999999999999968E-2</v>
      </c>
      <c r="J1277" s="155">
        <f t="shared" si="41"/>
        <v>1.6424999999999983</v>
      </c>
      <c r="K1277" s="156">
        <v>53.107500000000002</v>
      </c>
      <c r="L1277" s="75"/>
    </row>
    <row r="1278" spans="1:12" x14ac:dyDescent="0.25">
      <c r="A1278" s="87">
        <v>1268</v>
      </c>
      <c r="B1278" s="137" t="s">
        <v>28</v>
      </c>
      <c r="C1278" s="138" t="s">
        <v>2449</v>
      </c>
      <c r="D1278" s="137" t="s">
        <v>28</v>
      </c>
      <c r="E1278" s="141" t="s">
        <v>2449</v>
      </c>
      <c r="F1278" s="88" t="s">
        <v>2450</v>
      </c>
      <c r="G1278" s="89" t="s">
        <v>188</v>
      </c>
      <c r="H1278" s="140">
        <v>118</v>
      </c>
      <c r="I1278" s="154">
        <f t="shared" si="40"/>
        <v>-3.0000000000000054E-2</v>
      </c>
      <c r="J1278" s="155">
        <f t="shared" si="41"/>
        <v>3.5400000000000063</v>
      </c>
      <c r="K1278" s="156">
        <v>114.46</v>
      </c>
      <c r="L1278" s="75"/>
    </row>
    <row r="1279" spans="1:12" x14ac:dyDescent="0.25">
      <c r="A1279" s="87">
        <v>1269</v>
      </c>
      <c r="B1279" s="137" t="s">
        <v>28</v>
      </c>
      <c r="C1279" s="138" t="s">
        <v>2451</v>
      </c>
      <c r="D1279" s="137" t="s">
        <v>28</v>
      </c>
      <c r="E1279" s="141" t="s">
        <v>2451</v>
      </c>
      <c r="F1279" s="88" t="s">
        <v>2452</v>
      </c>
      <c r="G1279" s="89" t="s">
        <v>188</v>
      </c>
      <c r="H1279" s="140">
        <v>172</v>
      </c>
      <c r="I1279" s="154">
        <f t="shared" si="40"/>
        <v>-2.9999999999999982E-2</v>
      </c>
      <c r="J1279" s="155">
        <f t="shared" si="41"/>
        <v>5.1599999999999966</v>
      </c>
      <c r="K1279" s="156">
        <v>166.84</v>
      </c>
      <c r="L1279" s="75"/>
    </row>
    <row r="1280" spans="1:12" x14ac:dyDescent="0.25">
      <c r="A1280" s="87">
        <v>1270</v>
      </c>
      <c r="B1280" s="137" t="s">
        <v>28</v>
      </c>
      <c r="C1280" s="138" t="s">
        <v>2453</v>
      </c>
      <c r="D1280" s="137" t="s">
        <v>28</v>
      </c>
      <c r="E1280" s="141" t="s">
        <v>2453</v>
      </c>
      <c r="F1280" s="88" t="s">
        <v>2454</v>
      </c>
      <c r="G1280" s="89" t="s">
        <v>188</v>
      </c>
      <c r="H1280" s="140">
        <v>141</v>
      </c>
      <c r="I1280" s="154">
        <f t="shared" si="40"/>
        <v>-2.9999999999999926E-2</v>
      </c>
      <c r="J1280" s="155">
        <f t="shared" si="41"/>
        <v>4.2299999999999898</v>
      </c>
      <c r="K1280" s="156">
        <v>136.77000000000001</v>
      </c>
      <c r="L1280" s="75"/>
    </row>
    <row r="1281" spans="1:12" x14ac:dyDescent="0.25">
      <c r="A1281" s="87">
        <v>1271</v>
      </c>
      <c r="B1281" s="137" t="s">
        <v>28</v>
      </c>
      <c r="C1281" s="138" t="s">
        <v>2455</v>
      </c>
      <c r="D1281" s="137" t="s">
        <v>28</v>
      </c>
      <c r="E1281" s="141" t="s">
        <v>2455</v>
      </c>
      <c r="F1281" s="88" t="s">
        <v>2456</v>
      </c>
      <c r="G1281" s="89" t="s">
        <v>188</v>
      </c>
      <c r="H1281" s="140">
        <v>538</v>
      </c>
      <c r="I1281" s="154">
        <f t="shared" si="40"/>
        <v>-2.9999999999999975E-2</v>
      </c>
      <c r="J1281" s="155">
        <f t="shared" si="41"/>
        <v>16.139999999999986</v>
      </c>
      <c r="K1281" s="156">
        <v>521.86</v>
      </c>
      <c r="L1281" s="75"/>
    </row>
    <row r="1282" spans="1:12" x14ac:dyDescent="0.25">
      <c r="A1282" s="87">
        <v>1272</v>
      </c>
      <c r="B1282" s="137" t="s">
        <v>28</v>
      </c>
      <c r="C1282" s="138" t="s">
        <v>2457</v>
      </c>
      <c r="D1282" s="137" t="s">
        <v>28</v>
      </c>
      <c r="E1282" s="141" t="s">
        <v>2457</v>
      </c>
      <c r="F1282" s="88" t="s">
        <v>2458</v>
      </c>
      <c r="G1282" s="89" t="s">
        <v>188</v>
      </c>
      <c r="H1282" s="140">
        <v>371</v>
      </c>
      <c r="I1282" s="154">
        <f t="shared" si="40"/>
        <v>-2.9999999999999988E-2</v>
      </c>
      <c r="J1282" s="155">
        <f t="shared" si="41"/>
        <v>11.129999999999995</v>
      </c>
      <c r="K1282" s="156">
        <v>359.87</v>
      </c>
      <c r="L1282" s="75"/>
    </row>
    <row r="1283" spans="1:12" x14ac:dyDescent="0.25">
      <c r="A1283" s="87">
        <v>1273</v>
      </c>
      <c r="B1283" s="137" t="s">
        <v>28</v>
      </c>
      <c r="C1283" s="138" t="s">
        <v>2459</v>
      </c>
      <c r="D1283" s="137" t="s">
        <v>28</v>
      </c>
      <c r="E1283" s="141" t="s">
        <v>2459</v>
      </c>
      <c r="F1283" s="88" t="s">
        <v>2460</v>
      </c>
      <c r="G1283" s="89" t="s">
        <v>188</v>
      </c>
      <c r="H1283" s="140">
        <v>135</v>
      </c>
      <c r="I1283" s="154">
        <f t="shared" si="40"/>
        <v>-3.0000000000000086E-2</v>
      </c>
      <c r="J1283" s="155">
        <f t="shared" si="41"/>
        <v>4.0500000000000114</v>
      </c>
      <c r="K1283" s="156">
        <v>130.94999999999999</v>
      </c>
      <c r="L1283" s="75"/>
    </row>
    <row r="1284" spans="1:12" x14ac:dyDescent="0.25">
      <c r="A1284" s="87">
        <v>1274</v>
      </c>
      <c r="B1284" s="137" t="s">
        <v>28</v>
      </c>
      <c r="C1284" s="138" t="s">
        <v>2461</v>
      </c>
      <c r="D1284" s="137" t="s">
        <v>28</v>
      </c>
      <c r="E1284" s="141" t="s">
        <v>2461</v>
      </c>
      <c r="F1284" s="88" t="s">
        <v>2462</v>
      </c>
      <c r="G1284" s="89" t="s">
        <v>188</v>
      </c>
      <c r="H1284" s="140">
        <v>263</v>
      </c>
      <c r="I1284" s="154">
        <f t="shared" si="40"/>
        <v>-3.0000000000000058E-2</v>
      </c>
      <c r="J1284" s="155">
        <f t="shared" si="41"/>
        <v>7.8900000000000148</v>
      </c>
      <c r="K1284" s="156">
        <v>255.10999999999999</v>
      </c>
      <c r="L1284" s="75"/>
    </row>
    <row r="1285" spans="1:12" x14ac:dyDescent="0.25">
      <c r="A1285" s="87">
        <v>1275</v>
      </c>
      <c r="B1285" s="137" t="s">
        <v>28</v>
      </c>
      <c r="C1285" s="138" t="s">
        <v>2463</v>
      </c>
      <c r="D1285" s="137" t="s">
        <v>28</v>
      </c>
      <c r="E1285" s="141" t="s">
        <v>2463</v>
      </c>
      <c r="F1285" s="88" t="s">
        <v>2464</v>
      </c>
      <c r="G1285" s="89" t="s">
        <v>188</v>
      </c>
      <c r="H1285" s="140">
        <v>135</v>
      </c>
      <c r="I1285" s="154">
        <f t="shared" si="40"/>
        <v>-3.0000000000000086E-2</v>
      </c>
      <c r="J1285" s="155">
        <f t="shared" si="41"/>
        <v>4.0500000000000114</v>
      </c>
      <c r="K1285" s="156">
        <v>130.94999999999999</v>
      </c>
      <c r="L1285" s="75"/>
    </row>
    <row r="1286" spans="1:12" x14ac:dyDescent="0.25">
      <c r="A1286" s="87">
        <v>1276</v>
      </c>
      <c r="B1286" s="137" t="s">
        <v>28</v>
      </c>
      <c r="C1286" s="138" t="s">
        <v>2465</v>
      </c>
      <c r="D1286" s="137" t="s">
        <v>28</v>
      </c>
      <c r="E1286" s="141" t="s">
        <v>2465</v>
      </c>
      <c r="F1286" s="88" t="s">
        <v>2466</v>
      </c>
      <c r="G1286" s="89" t="s">
        <v>188</v>
      </c>
      <c r="H1286" s="140">
        <v>235</v>
      </c>
      <c r="I1286" s="154">
        <f t="shared" si="40"/>
        <v>-3.0000000000000047E-2</v>
      </c>
      <c r="J1286" s="155">
        <f t="shared" si="41"/>
        <v>7.0500000000000114</v>
      </c>
      <c r="K1286" s="156">
        <v>227.95</v>
      </c>
      <c r="L1286" s="75"/>
    </row>
    <row r="1287" spans="1:12" x14ac:dyDescent="0.25">
      <c r="A1287" s="87">
        <v>1277</v>
      </c>
      <c r="B1287" s="137" t="s">
        <v>28</v>
      </c>
      <c r="C1287" s="138" t="s">
        <v>2467</v>
      </c>
      <c r="D1287" s="137" t="s">
        <v>28</v>
      </c>
      <c r="E1287" s="141" t="s">
        <v>2467</v>
      </c>
      <c r="F1287" s="88" t="s">
        <v>2468</v>
      </c>
      <c r="G1287" s="89" t="s">
        <v>188</v>
      </c>
      <c r="H1287" s="140">
        <v>121</v>
      </c>
      <c r="I1287" s="154">
        <f t="shared" si="40"/>
        <v>-3.0000000000000079E-2</v>
      </c>
      <c r="J1287" s="155">
        <f t="shared" si="41"/>
        <v>3.6300000000000097</v>
      </c>
      <c r="K1287" s="156">
        <v>117.36999999999999</v>
      </c>
      <c r="L1287" s="75"/>
    </row>
    <row r="1288" spans="1:12" x14ac:dyDescent="0.25">
      <c r="A1288" s="87">
        <v>1278</v>
      </c>
      <c r="B1288" s="137" t="s">
        <v>28</v>
      </c>
      <c r="C1288" s="138" t="s">
        <v>2469</v>
      </c>
      <c r="D1288" s="137" t="s">
        <v>28</v>
      </c>
      <c r="E1288" s="141" t="s">
        <v>2469</v>
      </c>
      <c r="F1288" s="88" t="s">
        <v>2470</v>
      </c>
      <c r="G1288" s="89" t="s">
        <v>188</v>
      </c>
      <c r="H1288" s="140">
        <v>304</v>
      </c>
      <c r="I1288" s="154">
        <f t="shared" si="40"/>
        <v>-3.0000000000000016E-2</v>
      </c>
      <c r="J1288" s="155">
        <f t="shared" si="41"/>
        <v>9.1200000000000045</v>
      </c>
      <c r="K1288" s="156">
        <v>294.88</v>
      </c>
      <c r="L1288" s="75"/>
    </row>
    <row r="1289" spans="1:12" x14ac:dyDescent="0.25">
      <c r="A1289" s="87">
        <v>1279</v>
      </c>
      <c r="B1289" s="137" t="s">
        <v>28</v>
      </c>
      <c r="C1289" s="138" t="s">
        <v>2471</v>
      </c>
      <c r="D1289" s="137" t="s">
        <v>28</v>
      </c>
      <c r="E1289" s="141" t="s">
        <v>2471</v>
      </c>
      <c r="F1289" s="88" t="s">
        <v>3244</v>
      </c>
      <c r="G1289" s="89" t="s">
        <v>188</v>
      </c>
      <c r="H1289" s="140">
        <v>238</v>
      </c>
      <c r="I1289" s="154">
        <f t="shared" si="40"/>
        <v>-3.0000000000000061E-2</v>
      </c>
      <c r="J1289" s="155">
        <f t="shared" si="41"/>
        <v>7.1400000000000148</v>
      </c>
      <c r="K1289" s="156">
        <v>230.85999999999999</v>
      </c>
      <c r="L1289" s="75"/>
    </row>
    <row r="1290" spans="1:12" x14ac:dyDescent="0.25">
      <c r="A1290" s="87">
        <v>1280</v>
      </c>
      <c r="B1290" s="137" t="s">
        <v>28</v>
      </c>
      <c r="C1290" s="138" t="s">
        <v>2472</v>
      </c>
      <c r="D1290" s="137" t="s">
        <v>28</v>
      </c>
      <c r="E1290" s="141" t="s">
        <v>2472</v>
      </c>
      <c r="F1290" s="88" t="s">
        <v>2473</v>
      </c>
      <c r="G1290" s="89" t="s">
        <v>188</v>
      </c>
      <c r="H1290" s="140">
        <v>57</v>
      </c>
      <c r="I1290" s="154">
        <f t="shared" si="40"/>
        <v>-3.0000000000000016E-2</v>
      </c>
      <c r="J1290" s="155">
        <f t="shared" si="41"/>
        <v>1.7100000000000009</v>
      </c>
      <c r="K1290" s="156">
        <v>55.29</v>
      </c>
      <c r="L1290" s="75"/>
    </row>
    <row r="1291" spans="1:12" x14ac:dyDescent="0.25">
      <c r="A1291" s="87">
        <v>1281</v>
      </c>
      <c r="B1291" s="137" t="s">
        <v>28</v>
      </c>
      <c r="C1291" s="138" t="s">
        <v>2474</v>
      </c>
      <c r="D1291" s="137" t="s">
        <v>28</v>
      </c>
      <c r="E1291" s="141" t="s">
        <v>2474</v>
      </c>
      <c r="F1291" s="88" t="s">
        <v>2475</v>
      </c>
      <c r="G1291" s="89" t="s">
        <v>188</v>
      </c>
      <c r="H1291" s="140">
        <v>53.5</v>
      </c>
      <c r="I1291" s="154">
        <f t="shared" si="40"/>
        <v>-3.0000000000000075E-2</v>
      </c>
      <c r="J1291" s="155">
        <f t="shared" si="41"/>
        <v>1.605000000000004</v>
      </c>
      <c r="K1291" s="156">
        <v>51.894999999999996</v>
      </c>
      <c r="L1291" s="75"/>
    </row>
    <row r="1292" spans="1:12" x14ac:dyDescent="0.25">
      <c r="A1292" s="87">
        <v>1282</v>
      </c>
      <c r="B1292" s="137" t="s">
        <v>28</v>
      </c>
      <c r="C1292" s="138" t="s">
        <v>2476</v>
      </c>
      <c r="D1292" s="137" t="s">
        <v>28</v>
      </c>
      <c r="E1292" s="141" t="s">
        <v>2476</v>
      </c>
      <c r="F1292" s="88" t="s">
        <v>2477</v>
      </c>
      <c r="G1292" s="89" t="s">
        <v>188</v>
      </c>
      <c r="H1292" s="140">
        <v>62.5</v>
      </c>
      <c r="I1292" s="154">
        <f t="shared" ref="I1292:I1355" si="42">(K1292-H1292)/H1292</f>
        <v>-0.03</v>
      </c>
      <c r="J1292" s="155">
        <f t="shared" ref="J1292:J1355" si="43">H1292-K1292</f>
        <v>1.875</v>
      </c>
      <c r="K1292" s="156">
        <v>60.625</v>
      </c>
      <c r="L1292" s="75"/>
    </row>
    <row r="1293" spans="1:12" x14ac:dyDescent="0.25">
      <c r="A1293" s="87">
        <v>1283</v>
      </c>
      <c r="B1293" s="137" t="s">
        <v>28</v>
      </c>
      <c r="C1293" s="138" t="s">
        <v>2478</v>
      </c>
      <c r="D1293" s="137" t="s">
        <v>28</v>
      </c>
      <c r="E1293" s="141" t="s">
        <v>2478</v>
      </c>
      <c r="F1293" s="88" t="s">
        <v>2479</v>
      </c>
      <c r="G1293" s="89" t="s">
        <v>188</v>
      </c>
      <c r="H1293" s="140">
        <v>92.5</v>
      </c>
      <c r="I1293" s="154">
        <f t="shared" si="42"/>
        <v>-3.0000000000000061E-2</v>
      </c>
      <c r="J1293" s="155">
        <f t="shared" si="43"/>
        <v>2.7750000000000057</v>
      </c>
      <c r="K1293" s="156">
        <v>89.724999999999994</v>
      </c>
      <c r="L1293" s="75"/>
    </row>
    <row r="1294" spans="1:12" x14ac:dyDescent="0.25">
      <c r="A1294" s="87">
        <v>1284</v>
      </c>
      <c r="B1294" s="137" t="s">
        <v>28</v>
      </c>
      <c r="C1294" s="138" t="s">
        <v>2480</v>
      </c>
      <c r="D1294" s="137" t="s">
        <v>28</v>
      </c>
      <c r="E1294" s="141" t="s">
        <v>2480</v>
      </c>
      <c r="F1294" s="88" t="s">
        <v>2481</v>
      </c>
      <c r="G1294" s="89" t="s">
        <v>188</v>
      </c>
      <c r="H1294" s="140">
        <v>55.5</v>
      </c>
      <c r="I1294" s="154">
        <f t="shared" si="42"/>
        <v>-2.9999999999999985E-2</v>
      </c>
      <c r="J1294" s="155">
        <f t="shared" si="43"/>
        <v>1.6649999999999991</v>
      </c>
      <c r="K1294" s="156">
        <v>53.835000000000001</v>
      </c>
      <c r="L1294" s="75"/>
    </row>
    <row r="1295" spans="1:12" x14ac:dyDescent="0.25">
      <c r="A1295" s="87">
        <v>1285</v>
      </c>
      <c r="B1295" s="137" t="s">
        <v>28</v>
      </c>
      <c r="C1295" s="138" t="s">
        <v>2482</v>
      </c>
      <c r="D1295" s="137" t="s">
        <v>28</v>
      </c>
      <c r="E1295" s="141" t="s">
        <v>2482</v>
      </c>
      <c r="F1295" s="88" t="s">
        <v>2483</v>
      </c>
      <c r="G1295" s="89" t="s">
        <v>188</v>
      </c>
      <c r="H1295" s="140">
        <v>363</v>
      </c>
      <c r="I1295" s="154">
        <f t="shared" si="42"/>
        <v>-2.9999999999999961E-2</v>
      </c>
      <c r="J1295" s="155">
        <f t="shared" si="43"/>
        <v>10.889999999999986</v>
      </c>
      <c r="K1295" s="156">
        <v>352.11</v>
      </c>
      <c r="L1295" s="75"/>
    </row>
    <row r="1296" spans="1:12" x14ac:dyDescent="0.25">
      <c r="A1296" s="87">
        <v>1286</v>
      </c>
      <c r="B1296" s="137" t="s">
        <v>28</v>
      </c>
      <c r="C1296" s="138" t="s">
        <v>2484</v>
      </c>
      <c r="D1296" s="137" t="s">
        <v>28</v>
      </c>
      <c r="E1296" s="141" t="s">
        <v>2484</v>
      </c>
      <c r="F1296" s="88" t="s">
        <v>2485</v>
      </c>
      <c r="G1296" s="89" t="s">
        <v>188</v>
      </c>
      <c r="H1296" s="140">
        <v>115</v>
      </c>
      <c r="I1296" s="154">
        <f t="shared" si="42"/>
        <v>-3.0000000000000023E-2</v>
      </c>
      <c r="J1296" s="155">
        <f t="shared" si="43"/>
        <v>3.4500000000000028</v>
      </c>
      <c r="K1296" s="156">
        <v>111.55</v>
      </c>
      <c r="L1296" s="75"/>
    </row>
    <row r="1297" spans="1:12" x14ac:dyDescent="0.25">
      <c r="A1297" s="87">
        <v>1287</v>
      </c>
      <c r="B1297" s="137" t="s">
        <v>28</v>
      </c>
      <c r="C1297" s="138" t="s">
        <v>2486</v>
      </c>
      <c r="D1297" s="137" t="s">
        <v>28</v>
      </c>
      <c r="E1297" s="141" t="s">
        <v>2486</v>
      </c>
      <c r="F1297" s="88" t="s">
        <v>2487</v>
      </c>
      <c r="G1297" s="89" t="s">
        <v>188</v>
      </c>
      <c r="H1297" s="140">
        <v>124</v>
      </c>
      <c r="I1297" s="154">
        <f t="shared" si="42"/>
        <v>-2.9999999999999992E-2</v>
      </c>
      <c r="J1297" s="155">
        <f t="shared" si="43"/>
        <v>3.7199999999999989</v>
      </c>
      <c r="K1297" s="156">
        <v>120.28</v>
      </c>
      <c r="L1297" s="75"/>
    </row>
    <row r="1298" spans="1:12" x14ac:dyDescent="0.25">
      <c r="A1298" s="87">
        <v>1288</v>
      </c>
      <c r="B1298" s="137" t="s">
        <v>28</v>
      </c>
      <c r="C1298" s="138" t="s">
        <v>2488</v>
      </c>
      <c r="D1298" s="137" t="s">
        <v>28</v>
      </c>
      <c r="E1298" s="141" t="s">
        <v>2488</v>
      </c>
      <c r="F1298" s="88" t="s">
        <v>2489</v>
      </c>
      <c r="G1298" s="89" t="s">
        <v>188</v>
      </c>
      <c r="H1298" s="140">
        <v>251</v>
      </c>
      <c r="I1298" s="154">
        <f t="shared" si="42"/>
        <v>-3.0000000000000006E-2</v>
      </c>
      <c r="J1298" s="155">
        <f t="shared" si="43"/>
        <v>7.5300000000000011</v>
      </c>
      <c r="K1298" s="156">
        <v>243.47</v>
      </c>
      <c r="L1298" s="75"/>
    </row>
    <row r="1299" spans="1:12" x14ac:dyDescent="0.25">
      <c r="A1299" s="87">
        <v>1289</v>
      </c>
      <c r="B1299" s="137" t="s">
        <v>28</v>
      </c>
      <c r="C1299" s="138" t="s">
        <v>2490</v>
      </c>
      <c r="D1299" s="137" t="s">
        <v>28</v>
      </c>
      <c r="E1299" s="141" t="s">
        <v>2490</v>
      </c>
      <c r="F1299" s="88" t="s">
        <v>2491</v>
      </c>
      <c r="G1299" s="89" t="s">
        <v>188</v>
      </c>
      <c r="H1299" s="140">
        <v>123</v>
      </c>
      <c r="I1299" s="154">
        <f t="shared" si="42"/>
        <v>-2.9999999999999982E-2</v>
      </c>
      <c r="J1299" s="155">
        <f t="shared" si="43"/>
        <v>3.6899999999999977</v>
      </c>
      <c r="K1299" s="156">
        <v>119.31</v>
      </c>
      <c r="L1299" s="75"/>
    </row>
    <row r="1300" spans="1:12" x14ac:dyDescent="0.25">
      <c r="A1300" s="87">
        <v>1290</v>
      </c>
      <c r="B1300" s="137" t="s">
        <v>28</v>
      </c>
      <c r="C1300" s="138" t="s">
        <v>2492</v>
      </c>
      <c r="D1300" s="137" t="s">
        <v>28</v>
      </c>
      <c r="E1300" s="141" t="s">
        <v>2492</v>
      </c>
      <c r="F1300" s="88" t="s">
        <v>2493</v>
      </c>
      <c r="G1300" s="89" t="s">
        <v>188</v>
      </c>
      <c r="H1300" s="140">
        <v>269</v>
      </c>
      <c r="I1300" s="154">
        <f t="shared" si="42"/>
        <v>-2.9999999999999975E-2</v>
      </c>
      <c r="J1300" s="155">
        <f t="shared" si="43"/>
        <v>8.0699999999999932</v>
      </c>
      <c r="K1300" s="156">
        <v>260.93</v>
      </c>
      <c r="L1300" s="75"/>
    </row>
    <row r="1301" spans="1:12" x14ac:dyDescent="0.25">
      <c r="A1301" s="87">
        <v>1291</v>
      </c>
      <c r="B1301" s="137" t="s">
        <v>28</v>
      </c>
      <c r="C1301" s="138" t="s">
        <v>2494</v>
      </c>
      <c r="D1301" s="137" t="s">
        <v>28</v>
      </c>
      <c r="E1301" s="141" t="s">
        <v>2494</v>
      </c>
      <c r="F1301" s="88" t="s">
        <v>2495</v>
      </c>
      <c r="G1301" s="89" t="s">
        <v>188</v>
      </c>
      <c r="H1301" s="140">
        <v>123</v>
      </c>
      <c r="I1301" s="154">
        <f t="shared" si="42"/>
        <v>-2.9999999999999982E-2</v>
      </c>
      <c r="J1301" s="155">
        <f t="shared" si="43"/>
        <v>3.6899999999999977</v>
      </c>
      <c r="K1301" s="156">
        <v>119.31</v>
      </c>
      <c r="L1301" s="75"/>
    </row>
    <row r="1302" spans="1:12" x14ac:dyDescent="0.25">
      <c r="A1302" s="87">
        <v>1292</v>
      </c>
      <c r="B1302" s="137" t="s">
        <v>28</v>
      </c>
      <c r="C1302" s="138" t="s">
        <v>2496</v>
      </c>
      <c r="D1302" s="137" t="s">
        <v>28</v>
      </c>
      <c r="E1302" s="141" t="s">
        <v>2496</v>
      </c>
      <c r="F1302" s="88" t="s">
        <v>2497</v>
      </c>
      <c r="G1302" s="89" t="s">
        <v>188</v>
      </c>
      <c r="H1302" s="140">
        <v>259</v>
      </c>
      <c r="I1302" s="154">
        <f t="shared" si="42"/>
        <v>-3.0000000000000041E-2</v>
      </c>
      <c r="J1302" s="155">
        <f t="shared" si="43"/>
        <v>7.7700000000000102</v>
      </c>
      <c r="K1302" s="156">
        <v>251.23</v>
      </c>
      <c r="L1302" s="75"/>
    </row>
    <row r="1303" spans="1:12" x14ac:dyDescent="0.25">
      <c r="A1303" s="87">
        <v>1293</v>
      </c>
      <c r="B1303" s="137" t="s">
        <v>28</v>
      </c>
      <c r="C1303" s="138" t="s">
        <v>2498</v>
      </c>
      <c r="D1303" s="137" t="s">
        <v>28</v>
      </c>
      <c r="E1303" s="141" t="s">
        <v>2498</v>
      </c>
      <c r="F1303" s="88" t="s">
        <v>2499</v>
      </c>
      <c r="G1303" s="89" t="s">
        <v>188</v>
      </c>
      <c r="H1303" s="140">
        <v>224</v>
      </c>
      <c r="I1303" s="154">
        <f t="shared" si="42"/>
        <v>-2.9999999999999995E-2</v>
      </c>
      <c r="J1303" s="155">
        <f t="shared" si="43"/>
        <v>6.7199999999999989</v>
      </c>
      <c r="K1303" s="156">
        <v>217.28</v>
      </c>
      <c r="L1303" s="75"/>
    </row>
    <row r="1304" spans="1:12" x14ac:dyDescent="0.25">
      <c r="A1304" s="87">
        <v>1294</v>
      </c>
      <c r="B1304" s="137" t="s">
        <v>28</v>
      </c>
      <c r="C1304" s="138" t="s">
        <v>2500</v>
      </c>
      <c r="D1304" s="137" t="s">
        <v>28</v>
      </c>
      <c r="E1304" s="141" t="s">
        <v>2500</v>
      </c>
      <c r="F1304" s="88" t="s">
        <v>2501</v>
      </c>
      <c r="G1304" s="89" t="s">
        <v>188</v>
      </c>
      <c r="H1304" s="140">
        <v>56.25</v>
      </c>
      <c r="I1304" s="154">
        <f t="shared" si="42"/>
        <v>-0.03</v>
      </c>
      <c r="J1304" s="155">
        <f t="shared" si="43"/>
        <v>1.6875</v>
      </c>
      <c r="K1304" s="156">
        <v>54.5625</v>
      </c>
      <c r="L1304" s="75"/>
    </row>
    <row r="1305" spans="1:12" x14ac:dyDescent="0.25">
      <c r="A1305" s="87">
        <v>1295</v>
      </c>
      <c r="B1305" s="137" t="s">
        <v>28</v>
      </c>
      <c r="C1305" s="138" t="s">
        <v>2502</v>
      </c>
      <c r="D1305" s="137" t="s">
        <v>28</v>
      </c>
      <c r="E1305" s="141" t="s">
        <v>2502</v>
      </c>
      <c r="F1305" s="88" t="s">
        <v>2503</v>
      </c>
      <c r="G1305" s="89" t="s">
        <v>188</v>
      </c>
      <c r="H1305" s="140">
        <v>112</v>
      </c>
      <c r="I1305" s="154">
        <f t="shared" si="42"/>
        <v>-2.9999999999999995E-2</v>
      </c>
      <c r="J1305" s="155">
        <f t="shared" si="43"/>
        <v>3.3599999999999994</v>
      </c>
      <c r="K1305" s="156">
        <v>108.64</v>
      </c>
      <c r="L1305" s="75"/>
    </row>
    <row r="1306" spans="1:12" x14ac:dyDescent="0.25">
      <c r="A1306" s="87">
        <v>1296</v>
      </c>
      <c r="B1306" s="137" t="s">
        <v>28</v>
      </c>
      <c r="C1306" s="138" t="s">
        <v>2504</v>
      </c>
      <c r="D1306" s="137" t="s">
        <v>28</v>
      </c>
      <c r="E1306" s="141" t="s">
        <v>2504</v>
      </c>
      <c r="F1306" s="88" t="s">
        <v>2505</v>
      </c>
      <c r="G1306" s="89" t="s">
        <v>188</v>
      </c>
      <c r="H1306" s="140">
        <v>54</v>
      </c>
      <c r="I1306" s="154">
        <f t="shared" si="42"/>
        <v>-3.0000000000000086E-2</v>
      </c>
      <c r="J1306" s="155">
        <f t="shared" si="43"/>
        <v>1.6200000000000045</v>
      </c>
      <c r="K1306" s="156">
        <v>52.379999999999995</v>
      </c>
      <c r="L1306" s="75"/>
    </row>
    <row r="1307" spans="1:12" x14ac:dyDescent="0.25">
      <c r="A1307" s="87">
        <v>1297</v>
      </c>
      <c r="B1307" s="137" t="s">
        <v>28</v>
      </c>
      <c r="C1307" s="138" t="s">
        <v>2506</v>
      </c>
      <c r="D1307" s="137" t="s">
        <v>28</v>
      </c>
      <c r="E1307" s="141" t="s">
        <v>2506</v>
      </c>
      <c r="F1307" s="88" t="s">
        <v>2507</v>
      </c>
      <c r="G1307" s="89" t="s">
        <v>188</v>
      </c>
      <c r="H1307" s="140">
        <v>89.75</v>
      </c>
      <c r="I1307" s="154">
        <f t="shared" si="42"/>
        <v>-2.999999999999995E-2</v>
      </c>
      <c r="J1307" s="155">
        <f t="shared" si="43"/>
        <v>2.6924999999999955</v>
      </c>
      <c r="K1307" s="156">
        <v>87.057500000000005</v>
      </c>
      <c r="L1307" s="75"/>
    </row>
    <row r="1308" spans="1:12" x14ac:dyDescent="0.25">
      <c r="A1308" s="87">
        <v>1298</v>
      </c>
      <c r="B1308" s="137" t="s">
        <v>28</v>
      </c>
      <c r="C1308" s="138" t="s">
        <v>2508</v>
      </c>
      <c r="D1308" s="137" t="s">
        <v>28</v>
      </c>
      <c r="E1308" s="141" t="s">
        <v>2508</v>
      </c>
      <c r="F1308" s="88" t="s">
        <v>2509</v>
      </c>
      <c r="G1308" s="89" t="s">
        <v>188</v>
      </c>
      <c r="H1308" s="140">
        <v>179</v>
      </c>
      <c r="I1308" s="154">
        <f t="shared" si="42"/>
        <v>-3.0000000000000027E-2</v>
      </c>
      <c r="J1308" s="155">
        <f t="shared" si="43"/>
        <v>5.3700000000000045</v>
      </c>
      <c r="K1308" s="156">
        <v>173.63</v>
      </c>
      <c r="L1308" s="75"/>
    </row>
    <row r="1309" spans="1:12" x14ac:dyDescent="0.25">
      <c r="A1309" s="87">
        <v>1299</v>
      </c>
      <c r="B1309" s="137" t="s">
        <v>28</v>
      </c>
      <c r="C1309" s="138" t="s">
        <v>2510</v>
      </c>
      <c r="D1309" s="137" t="s">
        <v>28</v>
      </c>
      <c r="E1309" s="141" t="s">
        <v>2510</v>
      </c>
      <c r="F1309" s="88" t="s">
        <v>2511</v>
      </c>
      <c r="G1309" s="89" t="s">
        <v>188</v>
      </c>
      <c r="H1309" s="140">
        <v>89.75</v>
      </c>
      <c r="I1309" s="154">
        <f t="shared" si="42"/>
        <v>-2.999999999999995E-2</v>
      </c>
      <c r="J1309" s="155">
        <f t="shared" si="43"/>
        <v>2.6924999999999955</v>
      </c>
      <c r="K1309" s="156">
        <v>87.057500000000005</v>
      </c>
      <c r="L1309" s="75"/>
    </row>
    <row r="1310" spans="1:12" x14ac:dyDescent="0.25">
      <c r="A1310" s="87">
        <v>1300</v>
      </c>
      <c r="B1310" s="137" t="s">
        <v>28</v>
      </c>
      <c r="C1310" s="138" t="s">
        <v>2512</v>
      </c>
      <c r="D1310" s="137" t="s">
        <v>28</v>
      </c>
      <c r="E1310" s="141" t="s">
        <v>2512</v>
      </c>
      <c r="F1310" s="88" t="s">
        <v>2513</v>
      </c>
      <c r="G1310" s="89" t="s">
        <v>188</v>
      </c>
      <c r="H1310" s="140">
        <v>62.75</v>
      </c>
      <c r="I1310" s="154">
        <f t="shared" si="42"/>
        <v>-3.0000000000000006E-2</v>
      </c>
      <c r="J1310" s="155">
        <f t="shared" si="43"/>
        <v>1.8825000000000003</v>
      </c>
      <c r="K1310" s="156">
        <v>60.8675</v>
      </c>
      <c r="L1310" s="75"/>
    </row>
    <row r="1311" spans="1:12" x14ac:dyDescent="0.25">
      <c r="A1311" s="87">
        <v>1301</v>
      </c>
      <c r="B1311" s="137" t="s">
        <v>28</v>
      </c>
      <c r="C1311" s="138" t="s">
        <v>2514</v>
      </c>
      <c r="D1311" s="137" t="s">
        <v>28</v>
      </c>
      <c r="E1311" s="141" t="s">
        <v>2514</v>
      </c>
      <c r="F1311" s="88" t="s">
        <v>2515</v>
      </c>
      <c r="G1311" s="89" t="s">
        <v>188</v>
      </c>
      <c r="H1311" s="140">
        <v>161</v>
      </c>
      <c r="I1311" s="154">
        <f t="shared" si="42"/>
        <v>-3.0000000000000079E-2</v>
      </c>
      <c r="J1311" s="155">
        <f t="shared" si="43"/>
        <v>4.8300000000000125</v>
      </c>
      <c r="K1311" s="156">
        <v>156.16999999999999</v>
      </c>
      <c r="L1311" s="75"/>
    </row>
    <row r="1312" spans="1:12" x14ac:dyDescent="0.25">
      <c r="A1312" s="87">
        <v>1302</v>
      </c>
      <c r="B1312" s="137" t="s">
        <v>28</v>
      </c>
      <c r="C1312" s="138" t="s">
        <v>2516</v>
      </c>
      <c r="D1312" s="137" t="s">
        <v>28</v>
      </c>
      <c r="E1312" s="141" t="s">
        <v>2516</v>
      </c>
      <c r="F1312" s="88" t="s">
        <v>2517</v>
      </c>
      <c r="G1312" s="89" t="s">
        <v>188</v>
      </c>
      <c r="H1312" s="140">
        <v>97.5</v>
      </c>
      <c r="I1312" s="154">
        <f t="shared" si="42"/>
        <v>-2.9999999999999971E-2</v>
      </c>
      <c r="J1312" s="155">
        <f t="shared" si="43"/>
        <v>2.9249999999999972</v>
      </c>
      <c r="K1312" s="156">
        <v>94.575000000000003</v>
      </c>
      <c r="L1312" s="75"/>
    </row>
    <row r="1313" spans="1:12" x14ac:dyDescent="0.25">
      <c r="A1313" s="87">
        <v>1303</v>
      </c>
      <c r="B1313" s="137" t="s">
        <v>28</v>
      </c>
      <c r="C1313" s="138" t="s">
        <v>2518</v>
      </c>
      <c r="D1313" s="137" t="s">
        <v>28</v>
      </c>
      <c r="E1313" s="141" t="s">
        <v>2518</v>
      </c>
      <c r="F1313" s="88" t="s">
        <v>2517</v>
      </c>
      <c r="G1313" s="89" t="s">
        <v>188</v>
      </c>
      <c r="H1313" s="140">
        <v>439</v>
      </c>
      <c r="I1313" s="154">
        <f t="shared" si="42"/>
        <v>-3.0000000000000037E-2</v>
      </c>
      <c r="J1313" s="155">
        <f t="shared" si="43"/>
        <v>13.170000000000016</v>
      </c>
      <c r="K1313" s="156">
        <v>425.83</v>
      </c>
      <c r="L1313" s="75"/>
    </row>
    <row r="1314" spans="1:12" x14ac:dyDescent="0.25">
      <c r="A1314" s="87">
        <v>1304</v>
      </c>
      <c r="B1314" s="137" t="s">
        <v>28</v>
      </c>
      <c r="C1314" s="138" t="s">
        <v>2519</v>
      </c>
      <c r="D1314" s="137" t="s">
        <v>28</v>
      </c>
      <c r="E1314" s="141" t="s">
        <v>2519</v>
      </c>
      <c r="F1314" s="88" t="s">
        <v>2520</v>
      </c>
      <c r="G1314" s="89" t="s">
        <v>188</v>
      </c>
      <c r="H1314" s="140">
        <v>852</v>
      </c>
      <c r="I1314" s="154">
        <f t="shared" si="42"/>
        <v>-3.0000000000000068E-2</v>
      </c>
      <c r="J1314" s="155">
        <f t="shared" si="43"/>
        <v>25.560000000000059</v>
      </c>
      <c r="K1314" s="156">
        <v>826.43999999999994</v>
      </c>
      <c r="L1314" s="75"/>
    </row>
    <row r="1315" spans="1:12" x14ac:dyDescent="0.25">
      <c r="A1315" s="87">
        <v>1305</v>
      </c>
      <c r="B1315" s="137" t="s">
        <v>28</v>
      </c>
      <c r="C1315" s="138" t="s">
        <v>2521</v>
      </c>
      <c r="D1315" s="137" t="s">
        <v>28</v>
      </c>
      <c r="E1315" s="141" t="s">
        <v>2521</v>
      </c>
      <c r="F1315" s="88" t="s">
        <v>2522</v>
      </c>
      <c r="G1315" s="89" t="s">
        <v>188</v>
      </c>
      <c r="H1315" s="140">
        <v>90</v>
      </c>
      <c r="I1315" s="154">
        <f t="shared" si="42"/>
        <v>-3.000000000000003E-2</v>
      </c>
      <c r="J1315" s="155">
        <f t="shared" si="43"/>
        <v>2.7000000000000028</v>
      </c>
      <c r="K1315" s="156">
        <v>87.3</v>
      </c>
      <c r="L1315" s="75"/>
    </row>
    <row r="1316" spans="1:12" x14ac:dyDescent="0.25">
      <c r="A1316" s="87">
        <v>1306</v>
      </c>
      <c r="B1316" s="137" t="s">
        <v>28</v>
      </c>
      <c r="C1316" s="138" t="s">
        <v>2523</v>
      </c>
      <c r="D1316" s="137" t="s">
        <v>28</v>
      </c>
      <c r="E1316" s="141" t="s">
        <v>2523</v>
      </c>
      <c r="F1316" s="88" t="s">
        <v>2524</v>
      </c>
      <c r="G1316" s="89" t="s">
        <v>188</v>
      </c>
      <c r="H1316" s="140">
        <v>114</v>
      </c>
      <c r="I1316" s="154">
        <f t="shared" si="42"/>
        <v>-3.0000000000000016E-2</v>
      </c>
      <c r="J1316" s="155">
        <f t="shared" si="43"/>
        <v>3.4200000000000017</v>
      </c>
      <c r="K1316" s="156">
        <v>110.58</v>
      </c>
      <c r="L1316" s="75"/>
    </row>
    <row r="1317" spans="1:12" x14ac:dyDescent="0.25">
      <c r="A1317" s="87">
        <v>1307</v>
      </c>
      <c r="B1317" s="137" t="s">
        <v>28</v>
      </c>
      <c r="C1317" s="138" t="s">
        <v>2525</v>
      </c>
      <c r="D1317" s="137" t="s">
        <v>28</v>
      </c>
      <c r="E1317" s="141" t="s">
        <v>2525</v>
      </c>
      <c r="F1317" s="88" t="s">
        <v>2524</v>
      </c>
      <c r="G1317" s="89" t="s">
        <v>188</v>
      </c>
      <c r="H1317" s="140">
        <v>267</v>
      </c>
      <c r="I1317" s="154">
        <f t="shared" si="42"/>
        <v>-2.9999999999999968E-2</v>
      </c>
      <c r="J1317" s="155">
        <f t="shared" si="43"/>
        <v>8.0099999999999909</v>
      </c>
      <c r="K1317" s="156">
        <v>258.99</v>
      </c>
      <c r="L1317" s="75"/>
    </row>
    <row r="1318" spans="1:12" x14ac:dyDescent="0.25">
      <c r="A1318" s="87">
        <v>1308</v>
      </c>
      <c r="B1318" s="137" t="s">
        <v>28</v>
      </c>
      <c r="C1318" s="138" t="s">
        <v>2526</v>
      </c>
      <c r="D1318" s="137" t="s">
        <v>28</v>
      </c>
      <c r="E1318" s="141" t="s">
        <v>2526</v>
      </c>
      <c r="F1318" s="88" t="s">
        <v>2527</v>
      </c>
      <c r="G1318" s="89" t="s">
        <v>188</v>
      </c>
      <c r="H1318" s="140">
        <v>70.75</v>
      </c>
      <c r="I1318" s="154">
        <f t="shared" si="42"/>
        <v>-3.0000000000000034E-2</v>
      </c>
      <c r="J1318" s="155">
        <f t="shared" si="43"/>
        <v>2.1225000000000023</v>
      </c>
      <c r="K1318" s="156">
        <v>68.627499999999998</v>
      </c>
      <c r="L1318" s="75"/>
    </row>
    <row r="1319" spans="1:12" x14ac:dyDescent="0.25">
      <c r="A1319" s="87">
        <v>1309</v>
      </c>
      <c r="B1319" s="137" t="s">
        <v>28</v>
      </c>
      <c r="C1319" s="138" t="s">
        <v>2528</v>
      </c>
      <c r="D1319" s="137" t="s">
        <v>28</v>
      </c>
      <c r="E1319" s="141" t="s">
        <v>2528</v>
      </c>
      <c r="F1319" s="88" t="s">
        <v>2529</v>
      </c>
      <c r="G1319" s="89" t="s">
        <v>188</v>
      </c>
      <c r="H1319" s="140">
        <v>118</v>
      </c>
      <c r="I1319" s="154">
        <f t="shared" si="42"/>
        <v>-3.0000000000000054E-2</v>
      </c>
      <c r="J1319" s="155">
        <f t="shared" si="43"/>
        <v>3.5400000000000063</v>
      </c>
      <c r="K1319" s="156">
        <v>114.46</v>
      </c>
      <c r="L1319" s="75"/>
    </row>
    <row r="1320" spans="1:12" x14ac:dyDescent="0.25">
      <c r="A1320" s="87">
        <v>1310</v>
      </c>
      <c r="B1320" s="137" t="s">
        <v>28</v>
      </c>
      <c r="C1320" s="138" t="s">
        <v>2530</v>
      </c>
      <c r="D1320" s="137" t="s">
        <v>28</v>
      </c>
      <c r="E1320" s="141" t="s">
        <v>2530</v>
      </c>
      <c r="F1320" s="88" t="s">
        <v>2531</v>
      </c>
      <c r="G1320" s="89" t="s">
        <v>188</v>
      </c>
      <c r="H1320" s="140">
        <v>179</v>
      </c>
      <c r="I1320" s="154">
        <f t="shared" si="42"/>
        <v>-3.0000000000000027E-2</v>
      </c>
      <c r="J1320" s="155">
        <f t="shared" si="43"/>
        <v>5.3700000000000045</v>
      </c>
      <c r="K1320" s="156">
        <v>173.63</v>
      </c>
      <c r="L1320" s="75"/>
    </row>
    <row r="1321" spans="1:12" x14ac:dyDescent="0.25">
      <c r="A1321" s="87">
        <v>1311</v>
      </c>
      <c r="B1321" s="137" t="s">
        <v>28</v>
      </c>
      <c r="C1321" s="138" t="s">
        <v>2532</v>
      </c>
      <c r="D1321" s="137" t="s">
        <v>28</v>
      </c>
      <c r="E1321" s="141" t="s">
        <v>2532</v>
      </c>
      <c r="F1321" s="88" t="s">
        <v>2533</v>
      </c>
      <c r="G1321" s="89" t="s">
        <v>188</v>
      </c>
      <c r="H1321" s="140">
        <v>61.25</v>
      </c>
      <c r="I1321" s="154">
        <f t="shared" si="42"/>
        <v>-2.9999999999999978E-2</v>
      </c>
      <c r="J1321" s="155">
        <f t="shared" si="43"/>
        <v>1.8374999999999986</v>
      </c>
      <c r="K1321" s="156">
        <v>59.412500000000001</v>
      </c>
      <c r="L1321" s="75"/>
    </row>
    <row r="1322" spans="1:12" x14ac:dyDescent="0.25">
      <c r="A1322" s="87">
        <v>1312</v>
      </c>
      <c r="B1322" s="137" t="s">
        <v>28</v>
      </c>
      <c r="C1322" s="138" t="s">
        <v>2534</v>
      </c>
      <c r="D1322" s="137" t="s">
        <v>28</v>
      </c>
      <c r="E1322" s="141" t="s">
        <v>2534</v>
      </c>
      <c r="F1322" s="88" t="s">
        <v>2535</v>
      </c>
      <c r="G1322" s="89" t="s">
        <v>188</v>
      </c>
      <c r="H1322" s="140">
        <v>54</v>
      </c>
      <c r="I1322" s="154">
        <f t="shared" si="42"/>
        <v>-3.0000000000000086E-2</v>
      </c>
      <c r="J1322" s="155">
        <f t="shared" si="43"/>
        <v>1.6200000000000045</v>
      </c>
      <c r="K1322" s="156">
        <v>52.379999999999995</v>
      </c>
      <c r="L1322" s="75"/>
    </row>
    <row r="1323" spans="1:12" x14ac:dyDescent="0.25">
      <c r="A1323" s="87">
        <v>1313</v>
      </c>
      <c r="B1323" s="137" t="s">
        <v>28</v>
      </c>
      <c r="C1323" s="138" t="s">
        <v>2536</v>
      </c>
      <c r="D1323" s="137" t="s">
        <v>28</v>
      </c>
      <c r="E1323" s="141" t="s">
        <v>2536</v>
      </c>
      <c r="F1323" s="88" t="s">
        <v>2537</v>
      </c>
      <c r="G1323" s="89" t="s">
        <v>188</v>
      </c>
      <c r="H1323" s="140">
        <v>114</v>
      </c>
      <c r="I1323" s="154">
        <f t="shared" si="42"/>
        <v>-3.0000000000000016E-2</v>
      </c>
      <c r="J1323" s="155">
        <f t="shared" si="43"/>
        <v>3.4200000000000017</v>
      </c>
      <c r="K1323" s="156">
        <v>110.58</v>
      </c>
      <c r="L1323" s="75"/>
    </row>
    <row r="1324" spans="1:12" x14ac:dyDescent="0.25">
      <c r="A1324" s="87">
        <v>1314</v>
      </c>
      <c r="B1324" s="137" t="s">
        <v>28</v>
      </c>
      <c r="C1324" s="138" t="s">
        <v>2538</v>
      </c>
      <c r="D1324" s="137" t="s">
        <v>28</v>
      </c>
      <c r="E1324" s="141" t="s">
        <v>2538</v>
      </c>
      <c r="F1324" s="88" t="s">
        <v>2539</v>
      </c>
      <c r="G1324" s="89" t="s">
        <v>188</v>
      </c>
      <c r="H1324" s="140">
        <v>54</v>
      </c>
      <c r="I1324" s="154">
        <f t="shared" si="42"/>
        <v>-3.0000000000000086E-2</v>
      </c>
      <c r="J1324" s="155">
        <f t="shared" si="43"/>
        <v>1.6200000000000045</v>
      </c>
      <c r="K1324" s="156">
        <v>52.379999999999995</v>
      </c>
      <c r="L1324" s="75"/>
    </row>
    <row r="1325" spans="1:12" x14ac:dyDescent="0.25">
      <c r="A1325" s="87">
        <v>1315</v>
      </c>
      <c r="B1325" s="137" t="s">
        <v>28</v>
      </c>
      <c r="C1325" s="138" t="s">
        <v>2540</v>
      </c>
      <c r="D1325" s="137" t="s">
        <v>28</v>
      </c>
      <c r="E1325" s="141" t="s">
        <v>2540</v>
      </c>
      <c r="F1325" s="88" t="s">
        <v>2541</v>
      </c>
      <c r="G1325" s="89" t="s">
        <v>188</v>
      </c>
      <c r="H1325" s="140">
        <v>109</v>
      </c>
      <c r="I1325" s="154">
        <f t="shared" si="42"/>
        <v>-2.9999999999999964E-2</v>
      </c>
      <c r="J1325" s="155">
        <f t="shared" si="43"/>
        <v>3.269999999999996</v>
      </c>
      <c r="K1325" s="156">
        <v>105.73</v>
      </c>
      <c r="L1325" s="75"/>
    </row>
    <row r="1326" spans="1:12" x14ac:dyDescent="0.25">
      <c r="A1326" s="87">
        <v>1316</v>
      </c>
      <c r="B1326" s="137" t="s">
        <v>28</v>
      </c>
      <c r="C1326" s="138" t="s">
        <v>2542</v>
      </c>
      <c r="D1326" s="137" t="s">
        <v>28</v>
      </c>
      <c r="E1326" s="141" t="s">
        <v>2542</v>
      </c>
      <c r="F1326" s="88" t="s">
        <v>2543</v>
      </c>
      <c r="G1326" s="89" t="s">
        <v>188</v>
      </c>
      <c r="H1326" s="140">
        <v>89.5</v>
      </c>
      <c r="I1326" s="154">
        <f t="shared" si="42"/>
        <v>-3.0000000000000027E-2</v>
      </c>
      <c r="J1326" s="155">
        <f t="shared" si="43"/>
        <v>2.6850000000000023</v>
      </c>
      <c r="K1326" s="156">
        <v>86.814999999999998</v>
      </c>
      <c r="L1326" s="75"/>
    </row>
    <row r="1327" spans="1:12" x14ac:dyDescent="0.25">
      <c r="A1327" s="87">
        <v>1317</v>
      </c>
      <c r="B1327" s="137" t="s">
        <v>28</v>
      </c>
      <c r="C1327" s="138" t="s">
        <v>2544</v>
      </c>
      <c r="D1327" s="137" t="s">
        <v>28</v>
      </c>
      <c r="E1327" s="141" t="s">
        <v>2544</v>
      </c>
      <c r="F1327" s="88" t="s">
        <v>2545</v>
      </c>
      <c r="G1327" s="89" t="s">
        <v>188</v>
      </c>
      <c r="H1327" s="140">
        <v>62</v>
      </c>
      <c r="I1327" s="154">
        <f t="shared" si="42"/>
        <v>-2.9999999999999992E-2</v>
      </c>
      <c r="J1327" s="155">
        <f t="shared" si="43"/>
        <v>1.8599999999999994</v>
      </c>
      <c r="K1327" s="156">
        <v>60.14</v>
      </c>
      <c r="L1327" s="75"/>
    </row>
    <row r="1328" spans="1:12" x14ac:dyDescent="0.25">
      <c r="A1328" s="87">
        <v>1318</v>
      </c>
      <c r="B1328" s="137" t="s">
        <v>28</v>
      </c>
      <c r="C1328" s="138" t="s">
        <v>2546</v>
      </c>
      <c r="D1328" s="137" t="s">
        <v>28</v>
      </c>
      <c r="E1328" s="141" t="s">
        <v>2546</v>
      </c>
      <c r="F1328" s="88" t="s">
        <v>2547</v>
      </c>
      <c r="G1328" s="89" t="s">
        <v>188</v>
      </c>
      <c r="H1328" s="140">
        <v>60.75</v>
      </c>
      <c r="I1328" s="154">
        <f t="shared" si="42"/>
        <v>-3.0000000000000086E-2</v>
      </c>
      <c r="J1328" s="155">
        <f t="shared" si="43"/>
        <v>1.8225000000000051</v>
      </c>
      <c r="K1328" s="156">
        <v>58.927499999999995</v>
      </c>
      <c r="L1328" s="75"/>
    </row>
    <row r="1329" spans="1:12" x14ac:dyDescent="0.25">
      <c r="A1329" s="87">
        <v>1319</v>
      </c>
      <c r="B1329" s="137" t="s">
        <v>28</v>
      </c>
      <c r="C1329" s="138" t="s">
        <v>2548</v>
      </c>
      <c r="D1329" s="137" t="s">
        <v>28</v>
      </c>
      <c r="E1329" s="141" t="s">
        <v>2548</v>
      </c>
      <c r="F1329" s="88" t="s">
        <v>2549</v>
      </c>
      <c r="G1329" s="89" t="s">
        <v>188</v>
      </c>
      <c r="H1329" s="140">
        <v>89.75</v>
      </c>
      <c r="I1329" s="154">
        <f t="shared" si="42"/>
        <v>-2.999999999999995E-2</v>
      </c>
      <c r="J1329" s="155">
        <f t="shared" si="43"/>
        <v>2.6924999999999955</v>
      </c>
      <c r="K1329" s="156">
        <v>87.057500000000005</v>
      </c>
      <c r="L1329" s="75"/>
    </row>
    <row r="1330" spans="1:12" x14ac:dyDescent="0.25">
      <c r="A1330" s="87">
        <v>1320</v>
      </c>
      <c r="B1330" s="137" t="s">
        <v>28</v>
      </c>
      <c r="C1330" s="138" t="s">
        <v>2550</v>
      </c>
      <c r="D1330" s="137" t="s">
        <v>28</v>
      </c>
      <c r="E1330" s="141" t="s">
        <v>2550</v>
      </c>
      <c r="F1330" s="88" t="s">
        <v>2551</v>
      </c>
      <c r="G1330" s="89" t="s">
        <v>188</v>
      </c>
      <c r="H1330" s="140">
        <v>380</v>
      </c>
      <c r="I1330" s="154">
        <f t="shared" si="42"/>
        <v>-3.0000000000000089E-2</v>
      </c>
      <c r="J1330" s="155">
        <f t="shared" si="43"/>
        <v>11.400000000000034</v>
      </c>
      <c r="K1330" s="156">
        <v>368.59999999999997</v>
      </c>
      <c r="L1330" s="75"/>
    </row>
    <row r="1331" spans="1:12" x14ac:dyDescent="0.25">
      <c r="A1331" s="87">
        <v>1321</v>
      </c>
      <c r="B1331" s="137" t="s">
        <v>28</v>
      </c>
      <c r="C1331" s="138" t="s">
        <v>2552</v>
      </c>
      <c r="D1331" s="137" t="s">
        <v>28</v>
      </c>
      <c r="E1331" s="141" t="s">
        <v>2552</v>
      </c>
      <c r="F1331" s="88" t="s">
        <v>2553</v>
      </c>
      <c r="G1331" s="89" t="s">
        <v>188</v>
      </c>
      <c r="H1331" s="140">
        <v>175</v>
      </c>
      <c r="I1331" s="154">
        <f t="shared" si="42"/>
        <v>-0.03</v>
      </c>
      <c r="J1331" s="155">
        <f t="shared" si="43"/>
        <v>5.25</v>
      </c>
      <c r="K1331" s="156">
        <v>169.75</v>
      </c>
      <c r="L1331" s="75"/>
    </row>
    <row r="1332" spans="1:12" x14ac:dyDescent="0.25">
      <c r="A1332" s="87">
        <v>1322</v>
      </c>
      <c r="B1332" s="137" t="s">
        <v>28</v>
      </c>
      <c r="C1332" s="138" t="s">
        <v>2554</v>
      </c>
      <c r="D1332" s="137" t="s">
        <v>28</v>
      </c>
      <c r="E1332" s="141" t="s">
        <v>2554</v>
      </c>
      <c r="F1332" s="88" t="s">
        <v>2555</v>
      </c>
      <c r="G1332" s="89" t="s">
        <v>188</v>
      </c>
      <c r="H1332" s="140">
        <v>90.25</v>
      </c>
      <c r="I1332" s="154">
        <f t="shared" si="42"/>
        <v>-2.9999999999999957E-2</v>
      </c>
      <c r="J1332" s="155">
        <f t="shared" si="43"/>
        <v>2.707499999999996</v>
      </c>
      <c r="K1332" s="156">
        <v>87.542500000000004</v>
      </c>
      <c r="L1332" s="75"/>
    </row>
    <row r="1333" spans="1:12" x14ac:dyDescent="0.25">
      <c r="A1333" s="87">
        <v>1323</v>
      </c>
      <c r="B1333" s="137" t="s">
        <v>28</v>
      </c>
      <c r="C1333" s="138" t="s">
        <v>2556</v>
      </c>
      <c r="D1333" s="137" t="s">
        <v>28</v>
      </c>
      <c r="E1333" s="141" t="s">
        <v>2556</v>
      </c>
      <c r="F1333" s="88" t="s">
        <v>2557</v>
      </c>
      <c r="G1333" s="89" t="s">
        <v>188</v>
      </c>
      <c r="H1333" s="140">
        <v>638</v>
      </c>
      <c r="I1333" s="154">
        <f t="shared" si="42"/>
        <v>-2.9999999999999978E-2</v>
      </c>
      <c r="J1333" s="155">
        <f t="shared" si="43"/>
        <v>19.139999999999986</v>
      </c>
      <c r="K1333" s="156">
        <v>618.86</v>
      </c>
      <c r="L1333" s="75"/>
    </row>
    <row r="1334" spans="1:12" x14ac:dyDescent="0.25">
      <c r="A1334" s="87">
        <v>1324</v>
      </c>
      <c r="B1334" s="137" t="s">
        <v>28</v>
      </c>
      <c r="C1334" s="138" t="s">
        <v>2558</v>
      </c>
      <c r="D1334" s="137" t="s">
        <v>28</v>
      </c>
      <c r="E1334" s="141" t="s">
        <v>2558</v>
      </c>
      <c r="F1334" s="88" t="s">
        <v>2559</v>
      </c>
      <c r="G1334" s="89" t="s">
        <v>188</v>
      </c>
      <c r="H1334" s="140">
        <v>125</v>
      </c>
      <c r="I1334" s="154">
        <f t="shared" si="42"/>
        <v>-0.03</v>
      </c>
      <c r="J1334" s="155">
        <f t="shared" si="43"/>
        <v>3.75</v>
      </c>
      <c r="K1334" s="156">
        <v>121.25</v>
      </c>
      <c r="L1334" s="75"/>
    </row>
    <row r="1335" spans="1:12" x14ac:dyDescent="0.25">
      <c r="A1335" s="87">
        <v>1325</v>
      </c>
      <c r="B1335" s="137" t="s">
        <v>28</v>
      </c>
      <c r="C1335" s="138" t="s">
        <v>2560</v>
      </c>
      <c r="D1335" s="137" t="s">
        <v>28</v>
      </c>
      <c r="E1335" s="141" t="s">
        <v>2560</v>
      </c>
      <c r="F1335" s="88" t="s">
        <v>2561</v>
      </c>
      <c r="G1335" s="89" t="s">
        <v>188</v>
      </c>
      <c r="H1335" s="140">
        <v>123</v>
      </c>
      <c r="I1335" s="154">
        <f t="shared" si="42"/>
        <v>-2.9999999999999982E-2</v>
      </c>
      <c r="J1335" s="155">
        <f t="shared" si="43"/>
        <v>3.6899999999999977</v>
      </c>
      <c r="K1335" s="156">
        <v>119.31</v>
      </c>
      <c r="L1335" s="75"/>
    </row>
    <row r="1336" spans="1:12" x14ac:dyDescent="0.25">
      <c r="A1336" s="87">
        <v>1326</v>
      </c>
      <c r="B1336" s="137" t="s">
        <v>28</v>
      </c>
      <c r="C1336" s="138" t="s">
        <v>2562</v>
      </c>
      <c r="D1336" s="137" t="s">
        <v>28</v>
      </c>
      <c r="E1336" s="141" t="s">
        <v>2562</v>
      </c>
      <c r="F1336" s="88" t="s">
        <v>2563</v>
      </c>
      <c r="G1336" s="89" t="s">
        <v>188</v>
      </c>
      <c r="H1336" s="140">
        <v>156</v>
      </c>
      <c r="I1336" s="154">
        <f t="shared" si="42"/>
        <v>-3.0000000000000044E-2</v>
      </c>
      <c r="J1336" s="155">
        <f t="shared" si="43"/>
        <v>4.6800000000000068</v>
      </c>
      <c r="K1336" s="156">
        <v>151.32</v>
      </c>
      <c r="L1336" s="75"/>
    </row>
    <row r="1337" spans="1:12" x14ac:dyDescent="0.25">
      <c r="A1337" s="87">
        <v>1327</v>
      </c>
      <c r="B1337" s="137" t="s">
        <v>28</v>
      </c>
      <c r="C1337" s="138" t="s">
        <v>2564</v>
      </c>
      <c r="D1337" s="137" t="s">
        <v>28</v>
      </c>
      <c r="E1337" s="141" t="s">
        <v>2564</v>
      </c>
      <c r="F1337" s="88" t="s">
        <v>2565</v>
      </c>
      <c r="G1337" s="89" t="s">
        <v>188</v>
      </c>
      <c r="H1337" s="140">
        <v>65.25</v>
      </c>
      <c r="I1337" s="154">
        <f t="shared" si="42"/>
        <v>-3.0000000000000047E-2</v>
      </c>
      <c r="J1337" s="155">
        <f t="shared" si="43"/>
        <v>1.9575000000000031</v>
      </c>
      <c r="K1337" s="156">
        <v>63.292499999999997</v>
      </c>
      <c r="L1337" s="75"/>
    </row>
    <row r="1338" spans="1:12" x14ac:dyDescent="0.25">
      <c r="A1338" s="87">
        <v>1328</v>
      </c>
      <c r="B1338" s="137" t="s">
        <v>28</v>
      </c>
      <c r="C1338" s="138" t="s">
        <v>2566</v>
      </c>
      <c r="D1338" s="137" t="s">
        <v>28</v>
      </c>
      <c r="E1338" s="141" t="s">
        <v>2566</v>
      </c>
      <c r="F1338" s="88" t="s">
        <v>2567</v>
      </c>
      <c r="G1338" s="89" t="s">
        <v>188</v>
      </c>
      <c r="H1338" s="140">
        <v>37.28</v>
      </c>
      <c r="I1338" s="154">
        <f t="shared" si="42"/>
        <v>-3.000000000000003E-2</v>
      </c>
      <c r="J1338" s="155">
        <f t="shared" si="43"/>
        <v>1.1184000000000012</v>
      </c>
      <c r="K1338" s="156">
        <v>36.1616</v>
      </c>
      <c r="L1338" s="75"/>
    </row>
    <row r="1339" spans="1:12" x14ac:dyDescent="0.25">
      <c r="A1339" s="87">
        <v>1329</v>
      </c>
      <c r="B1339" s="137" t="s">
        <v>28</v>
      </c>
      <c r="C1339" s="138" t="s">
        <v>2568</v>
      </c>
      <c r="D1339" s="137" t="s">
        <v>28</v>
      </c>
      <c r="E1339" s="141" t="s">
        <v>2568</v>
      </c>
      <c r="F1339" s="88" t="s">
        <v>2569</v>
      </c>
      <c r="G1339" s="89" t="s">
        <v>188</v>
      </c>
      <c r="H1339" s="140">
        <v>48.16</v>
      </c>
      <c r="I1339" s="154">
        <f t="shared" si="42"/>
        <v>-3.0000000000000016E-2</v>
      </c>
      <c r="J1339" s="155">
        <f t="shared" si="43"/>
        <v>1.4448000000000008</v>
      </c>
      <c r="K1339" s="156">
        <v>46.715199999999996</v>
      </c>
      <c r="L1339" s="75"/>
    </row>
    <row r="1340" spans="1:12" x14ac:dyDescent="0.25">
      <c r="A1340" s="87">
        <v>1330</v>
      </c>
      <c r="B1340" s="137" t="s">
        <v>28</v>
      </c>
      <c r="C1340" s="138" t="s">
        <v>2570</v>
      </c>
      <c r="D1340" s="137" t="s">
        <v>28</v>
      </c>
      <c r="E1340" s="141" t="s">
        <v>2570</v>
      </c>
      <c r="F1340" s="88" t="s">
        <v>2571</v>
      </c>
      <c r="G1340" s="89" t="s">
        <v>188</v>
      </c>
      <c r="H1340" s="140">
        <v>147</v>
      </c>
      <c r="I1340" s="154">
        <f t="shared" si="42"/>
        <v>-2.9999999999999978E-2</v>
      </c>
      <c r="J1340" s="155">
        <f t="shared" si="43"/>
        <v>4.4099999999999966</v>
      </c>
      <c r="K1340" s="156">
        <v>142.59</v>
      </c>
      <c r="L1340" s="75"/>
    </row>
    <row r="1341" spans="1:12" x14ac:dyDescent="0.25">
      <c r="A1341" s="87">
        <v>1331</v>
      </c>
      <c r="B1341" s="137" t="s">
        <v>28</v>
      </c>
      <c r="C1341" s="138" t="s">
        <v>2572</v>
      </c>
      <c r="D1341" s="137" t="s">
        <v>28</v>
      </c>
      <c r="E1341" s="141" t="s">
        <v>2572</v>
      </c>
      <c r="F1341" s="88" t="s">
        <v>2573</v>
      </c>
      <c r="G1341" s="89" t="s">
        <v>188</v>
      </c>
      <c r="H1341" s="140">
        <v>92</v>
      </c>
      <c r="I1341" s="154">
        <f t="shared" si="42"/>
        <v>-3.0000000000000054E-2</v>
      </c>
      <c r="J1341" s="155">
        <f t="shared" si="43"/>
        <v>2.7600000000000051</v>
      </c>
      <c r="K1341" s="156">
        <v>89.24</v>
      </c>
      <c r="L1341" s="75"/>
    </row>
    <row r="1342" spans="1:12" x14ac:dyDescent="0.25">
      <c r="A1342" s="87">
        <v>1332</v>
      </c>
      <c r="B1342" s="137" t="s">
        <v>28</v>
      </c>
      <c r="C1342" s="138" t="s">
        <v>2574</v>
      </c>
      <c r="D1342" s="137" t="s">
        <v>28</v>
      </c>
      <c r="E1342" s="141" t="s">
        <v>2574</v>
      </c>
      <c r="F1342" s="88" t="s">
        <v>2575</v>
      </c>
      <c r="G1342" s="89" t="s">
        <v>188</v>
      </c>
      <c r="H1342" s="140">
        <v>118</v>
      </c>
      <c r="I1342" s="154">
        <f t="shared" si="42"/>
        <v>-3.0000000000000054E-2</v>
      </c>
      <c r="J1342" s="155">
        <f t="shared" si="43"/>
        <v>3.5400000000000063</v>
      </c>
      <c r="K1342" s="156">
        <v>114.46</v>
      </c>
      <c r="L1342" s="75"/>
    </row>
    <row r="1343" spans="1:12" x14ac:dyDescent="0.25">
      <c r="A1343" s="87">
        <v>1333</v>
      </c>
      <c r="B1343" s="137" t="s">
        <v>28</v>
      </c>
      <c r="C1343" s="138" t="s">
        <v>2576</v>
      </c>
      <c r="D1343" s="137" t="s">
        <v>28</v>
      </c>
      <c r="E1343" s="141" t="s">
        <v>2576</v>
      </c>
      <c r="F1343" s="88" t="s">
        <v>2577</v>
      </c>
      <c r="G1343" s="89" t="s">
        <v>188</v>
      </c>
      <c r="H1343" s="140">
        <v>89.5</v>
      </c>
      <c r="I1343" s="154">
        <f t="shared" si="42"/>
        <v>-3.0000000000000027E-2</v>
      </c>
      <c r="J1343" s="155">
        <f t="shared" si="43"/>
        <v>2.6850000000000023</v>
      </c>
      <c r="K1343" s="156">
        <v>86.814999999999998</v>
      </c>
      <c r="L1343" s="75"/>
    </row>
    <row r="1344" spans="1:12" x14ac:dyDescent="0.25">
      <c r="A1344" s="87">
        <v>1334</v>
      </c>
      <c r="B1344" s="137" t="s">
        <v>28</v>
      </c>
      <c r="C1344" s="138" t="s">
        <v>2578</v>
      </c>
      <c r="D1344" s="137" t="s">
        <v>28</v>
      </c>
      <c r="E1344" s="141" t="s">
        <v>2578</v>
      </c>
      <c r="F1344" s="88" t="s">
        <v>2579</v>
      </c>
      <c r="G1344" s="89" t="s">
        <v>188</v>
      </c>
      <c r="H1344" s="140">
        <v>118</v>
      </c>
      <c r="I1344" s="154">
        <f t="shared" si="42"/>
        <v>-3.0000000000000054E-2</v>
      </c>
      <c r="J1344" s="155">
        <f t="shared" si="43"/>
        <v>3.5400000000000063</v>
      </c>
      <c r="K1344" s="156">
        <v>114.46</v>
      </c>
      <c r="L1344" s="75"/>
    </row>
    <row r="1345" spans="1:12" x14ac:dyDescent="0.25">
      <c r="A1345" s="87">
        <v>1335</v>
      </c>
      <c r="B1345" s="137" t="s">
        <v>28</v>
      </c>
      <c r="C1345" s="138" t="s">
        <v>2580</v>
      </c>
      <c r="D1345" s="137" t="s">
        <v>28</v>
      </c>
      <c r="E1345" s="141" t="s">
        <v>2580</v>
      </c>
      <c r="F1345" s="88" t="s">
        <v>2581</v>
      </c>
      <c r="G1345" s="89" t="s">
        <v>188</v>
      </c>
      <c r="H1345" s="140">
        <v>143</v>
      </c>
      <c r="I1345" s="154">
        <f t="shared" si="42"/>
        <v>-2.9999999999999943E-2</v>
      </c>
      <c r="J1345" s="155">
        <f t="shared" si="43"/>
        <v>4.289999999999992</v>
      </c>
      <c r="K1345" s="156">
        <v>138.71</v>
      </c>
      <c r="L1345" s="75"/>
    </row>
    <row r="1346" spans="1:12" x14ac:dyDescent="0.25">
      <c r="A1346" s="87">
        <v>1336</v>
      </c>
      <c r="B1346" s="137" t="s">
        <v>28</v>
      </c>
      <c r="C1346" s="138" t="s">
        <v>2582</v>
      </c>
      <c r="D1346" s="137" t="s">
        <v>28</v>
      </c>
      <c r="E1346" s="141" t="s">
        <v>2582</v>
      </c>
      <c r="F1346" s="88" t="s">
        <v>2583</v>
      </c>
      <c r="G1346" s="89" t="s">
        <v>188</v>
      </c>
      <c r="H1346" s="140">
        <v>152</v>
      </c>
      <c r="I1346" s="154">
        <f t="shared" si="42"/>
        <v>-3.0000000000000016E-2</v>
      </c>
      <c r="J1346" s="155">
        <f t="shared" si="43"/>
        <v>4.5600000000000023</v>
      </c>
      <c r="K1346" s="156">
        <v>147.44</v>
      </c>
      <c r="L1346" s="75"/>
    </row>
    <row r="1347" spans="1:12" x14ac:dyDescent="0.25">
      <c r="A1347" s="87">
        <v>1337</v>
      </c>
      <c r="B1347" s="137" t="s">
        <v>28</v>
      </c>
      <c r="C1347" s="138" t="s">
        <v>2584</v>
      </c>
      <c r="D1347" s="137" t="s">
        <v>28</v>
      </c>
      <c r="E1347" s="141" t="s">
        <v>2584</v>
      </c>
      <c r="F1347" s="88" t="s">
        <v>2585</v>
      </c>
      <c r="G1347" s="89" t="s">
        <v>188</v>
      </c>
      <c r="H1347" s="140">
        <v>47.73</v>
      </c>
      <c r="I1347" s="154">
        <f t="shared" si="42"/>
        <v>-2.9999999999999978E-2</v>
      </c>
      <c r="J1347" s="155">
        <f t="shared" si="43"/>
        <v>1.4318999999999988</v>
      </c>
      <c r="K1347" s="156">
        <v>46.298099999999998</v>
      </c>
      <c r="L1347" s="75"/>
    </row>
    <row r="1348" spans="1:12" x14ac:dyDescent="0.25">
      <c r="A1348" s="87">
        <v>1338</v>
      </c>
      <c r="B1348" s="137" t="s">
        <v>28</v>
      </c>
      <c r="C1348" s="138" t="s">
        <v>2586</v>
      </c>
      <c r="D1348" s="137" t="s">
        <v>28</v>
      </c>
      <c r="E1348" s="141" t="s">
        <v>2586</v>
      </c>
      <c r="F1348" s="88" t="s">
        <v>2587</v>
      </c>
      <c r="G1348" s="89" t="s">
        <v>188</v>
      </c>
      <c r="H1348" s="140">
        <v>143</v>
      </c>
      <c r="I1348" s="154">
        <f t="shared" si="42"/>
        <v>-2.9999999999999943E-2</v>
      </c>
      <c r="J1348" s="155">
        <f t="shared" si="43"/>
        <v>4.289999999999992</v>
      </c>
      <c r="K1348" s="156">
        <v>138.71</v>
      </c>
      <c r="L1348" s="75"/>
    </row>
    <row r="1349" spans="1:12" x14ac:dyDescent="0.25">
      <c r="A1349" s="87">
        <v>1339</v>
      </c>
      <c r="B1349" s="137" t="s">
        <v>28</v>
      </c>
      <c r="C1349" s="138" t="s">
        <v>2588</v>
      </c>
      <c r="D1349" s="137" t="s">
        <v>28</v>
      </c>
      <c r="E1349" s="141" t="s">
        <v>2588</v>
      </c>
      <c r="F1349" s="88" t="s">
        <v>3245</v>
      </c>
      <c r="G1349" s="89" t="s">
        <v>188</v>
      </c>
      <c r="H1349" s="140">
        <v>83900</v>
      </c>
      <c r="I1349" s="154">
        <f t="shared" si="42"/>
        <v>-0.05</v>
      </c>
      <c r="J1349" s="155">
        <f t="shared" si="43"/>
        <v>4195</v>
      </c>
      <c r="K1349" s="156">
        <v>79705</v>
      </c>
      <c r="L1349" s="75"/>
    </row>
    <row r="1350" spans="1:12" x14ac:dyDescent="0.25">
      <c r="A1350" s="87">
        <v>1340</v>
      </c>
      <c r="B1350" s="137" t="s">
        <v>28</v>
      </c>
      <c r="C1350" s="138" t="s">
        <v>2589</v>
      </c>
      <c r="D1350" s="137" t="s">
        <v>28</v>
      </c>
      <c r="E1350" s="141" t="s">
        <v>2589</v>
      </c>
      <c r="F1350" s="88" t="s">
        <v>2590</v>
      </c>
      <c r="G1350" s="89" t="s">
        <v>188</v>
      </c>
      <c r="H1350" s="140">
        <v>60500</v>
      </c>
      <c r="I1350" s="154">
        <f t="shared" si="42"/>
        <v>-0.05</v>
      </c>
      <c r="J1350" s="155">
        <f t="shared" si="43"/>
        <v>3025</v>
      </c>
      <c r="K1350" s="156">
        <v>57475</v>
      </c>
      <c r="L1350" s="75"/>
    </row>
    <row r="1351" spans="1:12" x14ac:dyDescent="0.25">
      <c r="A1351" s="87">
        <v>1341</v>
      </c>
      <c r="B1351" s="137" t="s">
        <v>28</v>
      </c>
      <c r="C1351" s="138" t="s">
        <v>2591</v>
      </c>
      <c r="D1351" s="137" t="s">
        <v>28</v>
      </c>
      <c r="E1351" s="141" t="s">
        <v>2591</v>
      </c>
      <c r="F1351" s="88" t="s">
        <v>2592</v>
      </c>
      <c r="G1351" s="89" t="s">
        <v>188</v>
      </c>
      <c r="H1351" s="140">
        <v>1492</v>
      </c>
      <c r="I1351" s="154">
        <f t="shared" si="42"/>
        <v>-2.9999999999999995E-2</v>
      </c>
      <c r="J1351" s="155">
        <f t="shared" si="43"/>
        <v>44.759999999999991</v>
      </c>
      <c r="K1351" s="156">
        <v>1447.24</v>
      </c>
      <c r="L1351" s="75"/>
    </row>
    <row r="1352" spans="1:12" x14ac:dyDescent="0.25">
      <c r="A1352" s="87">
        <v>1342</v>
      </c>
      <c r="B1352" s="137" t="s">
        <v>28</v>
      </c>
      <c r="C1352" s="138" t="s">
        <v>2593</v>
      </c>
      <c r="D1352" s="137" t="s">
        <v>28</v>
      </c>
      <c r="E1352" s="141" t="s">
        <v>2593</v>
      </c>
      <c r="F1352" s="88" t="s">
        <v>2594</v>
      </c>
      <c r="G1352" s="89" t="s">
        <v>188</v>
      </c>
      <c r="H1352" s="140">
        <v>2360</v>
      </c>
      <c r="I1352" s="154">
        <f t="shared" si="42"/>
        <v>-3.0000000000000079E-2</v>
      </c>
      <c r="J1352" s="155">
        <f t="shared" si="43"/>
        <v>70.800000000000182</v>
      </c>
      <c r="K1352" s="156">
        <v>2289.1999999999998</v>
      </c>
      <c r="L1352" s="75"/>
    </row>
    <row r="1353" spans="1:12" x14ac:dyDescent="0.25">
      <c r="A1353" s="87">
        <v>1343</v>
      </c>
      <c r="B1353" s="137" t="s">
        <v>28</v>
      </c>
      <c r="C1353" s="138" t="s">
        <v>2595</v>
      </c>
      <c r="D1353" s="137" t="s">
        <v>28</v>
      </c>
      <c r="E1353" s="141" t="s">
        <v>2595</v>
      </c>
      <c r="F1353" s="88" t="s">
        <v>2596</v>
      </c>
      <c r="G1353" s="89" t="s">
        <v>188</v>
      </c>
      <c r="H1353" s="140">
        <v>7610</v>
      </c>
      <c r="I1353" s="154">
        <f t="shared" si="42"/>
        <v>-3.0000000000000023E-2</v>
      </c>
      <c r="J1353" s="155">
        <f t="shared" si="43"/>
        <v>228.30000000000018</v>
      </c>
      <c r="K1353" s="156">
        <v>7381.7</v>
      </c>
      <c r="L1353" s="75"/>
    </row>
    <row r="1354" spans="1:12" x14ac:dyDescent="0.25">
      <c r="A1354" s="87">
        <v>1344</v>
      </c>
      <c r="B1354" s="137" t="s">
        <v>28</v>
      </c>
      <c r="C1354" s="138" t="s">
        <v>2597</v>
      </c>
      <c r="D1354" s="137" t="s">
        <v>28</v>
      </c>
      <c r="E1354" s="141" t="s">
        <v>2597</v>
      </c>
      <c r="F1354" s="88" t="s">
        <v>2598</v>
      </c>
      <c r="G1354" s="89" t="s">
        <v>188</v>
      </c>
      <c r="H1354" s="140">
        <v>2125</v>
      </c>
      <c r="I1354" s="154">
        <f t="shared" si="42"/>
        <v>-0.03</v>
      </c>
      <c r="J1354" s="155">
        <f t="shared" si="43"/>
        <v>63.75</v>
      </c>
      <c r="K1354" s="156">
        <v>2061.25</v>
      </c>
      <c r="L1354" s="75"/>
    </row>
    <row r="1355" spans="1:12" x14ac:dyDescent="0.25">
      <c r="A1355" s="87">
        <v>1345</v>
      </c>
      <c r="B1355" s="137" t="s">
        <v>28</v>
      </c>
      <c r="C1355" s="138" t="s">
        <v>2599</v>
      </c>
      <c r="D1355" s="137" t="s">
        <v>28</v>
      </c>
      <c r="E1355" s="141" t="s">
        <v>2599</v>
      </c>
      <c r="F1355" s="88" t="s">
        <v>3246</v>
      </c>
      <c r="G1355" s="89" t="s">
        <v>188</v>
      </c>
      <c r="H1355" s="140">
        <v>17350</v>
      </c>
      <c r="I1355" s="154">
        <f t="shared" si="42"/>
        <v>-0.05</v>
      </c>
      <c r="J1355" s="155">
        <f t="shared" si="43"/>
        <v>867.5</v>
      </c>
      <c r="K1355" s="156">
        <v>16482.5</v>
      </c>
      <c r="L1355" s="75"/>
    </row>
    <row r="1356" spans="1:12" x14ac:dyDescent="0.25">
      <c r="A1356" s="87">
        <v>1346</v>
      </c>
      <c r="B1356" s="137" t="s">
        <v>28</v>
      </c>
      <c r="C1356" s="138" t="s">
        <v>2600</v>
      </c>
      <c r="D1356" s="137" t="s">
        <v>28</v>
      </c>
      <c r="E1356" s="141" t="s">
        <v>2600</v>
      </c>
      <c r="F1356" s="88" t="s">
        <v>2601</v>
      </c>
      <c r="G1356" s="89" t="s">
        <v>188</v>
      </c>
      <c r="H1356" s="140">
        <v>12000</v>
      </c>
      <c r="I1356" s="154">
        <f t="shared" ref="I1356:I1419" si="44">(K1356-H1356)/H1356</f>
        <v>-0.05</v>
      </c>
      <c r="J1356" s="155">
        <f t="shared" ref="J1356:J1419" si="45">H1356-K1356</f>
        <v>600</v>
      </c>
      <c r="K1356" s="156">
        <v>11400</v>
      </c>
      <c r="L1356" s="75"/>
    </row>
    <row r="1357" spans="1:12" x14ac:dyDescent="0.25">
      <c r="A1357" s="87">
        <v>1347</v>
      </c>
      <c r="B1357" s="137" t="s">
        <v>28</v>
      </c>
      <c r="C1357" s="138" t="s">
        <v>2602</v>
      </c>
      <c r="D1357" s="137" t="s">
        <v>28</v>
      </c>
      <c r="E1357" s="141" t="s">
        <v>2602</v>
      </c>
      <c r="F1357" s="88" t="s">
        <v>2603</v>
      </c>
      <c r="G1357" s="89" t="s">
        <v>188</v>
      </c>
      <c r="H1357" s="140">
        <v>21590</v>
      </c>
      <c r="I1357" s="154">
        <f t="shared" si="44"/>
        <v>-0.05</v>
      </c>
      <c r="J1357" s="155">
        <f t="shared" si="45"/>
        <v>1079.5</v>
      </c>
      <c r="K1357" s="156">
        <v>20510.5</v>
      </c>
      <c r="L1357" s="75"/>
    </row>
    <row r="1358" spans="1:12" x14ac:dyDescent="0.25">
      <c r="A1358" s="87">
        <v>1348</v>
      </c>
      <c r="B1358" s="137" t="s">
        <v>28</v>
      </c>
      <c r="C1358" s="138" t="s">
        <v>2604</v>
      </c>
      <c r="D1358" s="137" t="s">
        <v>28</v>
      </c>
      <c r="E1358" s="141" t="s">
        <v>2604</v>
      </c>
      <c r="F1358" s="88" t="s">
        <v>3247</v>
      </c>
      <c r="G1358" s="89" t="s">
        <v>188</v>
      </c>
      <c r="H1358" s="140">
        <v>3780</v>
      </c>
      <c r="I1358" s="154">
        <f t="shared" si="44"/>
        <v>-0.05</v>
      </c>
      <c r="J1358" s="155">
        <f t="shared" si="45"/>
        <v>189</v>
      </c>
      <c r="K1358" s="156">
        <v>3591</v>
      </c>
      <c r="L1358" s="75"/>
    </row>
    <row r="1359" spans="1:12" x14ac:dyDescent="0.25">
      <c r="A1359" s="87">
        <v>1349</v>
      </c>
      <c r="B1359" s="137" t="s">
        <v>28</v>
      </c>
      <c r="C1359" s="138" t="s">
        <v>2605</v>
      </c>
      <c r="D1359" s="137" t="s">
        <v>28</v>
      </c>
      <c r="E1359" s="141" t="s">
        <v>2605</v>
      </c>
      <c r="F1359" s="88" t="s">
        <v>2606</v>
      </c>
      <c r="G1359" s="89" t="s">
        <v>188</v>
      </c>
      <c r="H1359" s="140">
        <v>1792</v>
      </c>
      <c r="I1359" s="154">
        <f t="shared" si="44"/>
        <v>-5.0000000000000079E-2</v>
      </c>
      <c r="J1359" s="155">
        <f t="shared" si="45"/>
        <v>89.600000000000136</v>
      </c>
      <c r="K1359" s="156">
        <v>1702.3999999999999</v>
      </c>
      <c r="L1359" s="75"/>
    </row>
    <row r="1360" spans="1:12" x14ac:dyDescent="0.25">
      <c r="A1360" s="87">
        <v>1350</v>
      </c>
      <c r="B1360" s="137" t="s">
        <v>28</v>
      </c>
      <c r="C1360" s="138" t="s">
        <v>2607</v>
      </c>
      <c r="D1360" s="137" t="s">
        <v>28</v>
      </c>
      <c r="E1360" s="141" t="s">
        <v>2607</v>
      </c>
      <c r="F1360" s="88" t="s">
        <v>3248</v>
      </c>
      <c r="G1360" s="89" t="s">
        <v>188</v>
      </c>
      <c r="H1360" s="140">
        <v>7100</v>
      </c>
      <c r="I1360" s="154">
        <f t="shared" si="44"/>
        <v>-0.05</v>
      </c>
      <c r="J1360" s="155">
        <f t="shared" si="45"/>
        <v>355</v>
      </c>
      <c r="K1360" s="156">
        <v>6745</v>
      </c>
      <c r="L1360" s="75"/>
    </row>
    <row r="1361" spans="1:12" x14ac:dyDescent="0.25">
      <c r="A1361" s="87">
        <v>1351</v>
      </c>
      <c r="B1361" s="137" t="s">
        <v>28</v>
      </c>
      <c r="C1361" s="138" t="s">
        <v>2608</v>
      </c>
      <c r="D1361" s="137" t="s">
        <v>28</v>
      </c>
      <c r="E1361" s="141" t="s">
        <v>2608</v>
      </c>
      <c r="F1361" s="88" t="s">
        <v>2609</v>
      </c>
      <c r="G1361" s="89" t="s">
        <v>188</v>
      </c>
      <c r="H1361" s="140">
        <v>5630</v>
      </c>
      <c r="I1361" s="154">
        <f t="shared" si="44"/>
        <v>-0.05</v>
      </c>
      <c r="J1361" s="155">
        <f t="shared" si="45"/>
        <v>281.5</v>
      </c>
      <c r="K1361" s="156">
        <v>5348.5</v>
      </c>
      <c r="L1361" s="75"/>
    </row>
    <row r="1362" spans="1:12" x14ac:dyDescent="0.25">
      <c r="A1362" s="87">
        <v>1352</v>
      </c>
      <c r="B1362" s="137" t="s">
        <v>28</v>
      </c>
      <c r="C1362" s="138" t="s">
        <v>2610</v>
      </c>
      <c r="D1362" s="137" t="s">
        <v>28</v>
      </c>
      <c r="E1362" s="141" t="s">
        <v>2610</v>
      </c>
      <c r="F1362" s="88" t="s">
        <v>3249</v>
      </c>
      <c r="G1362" s="89" t="s">
        <v>188</v>
      </c>
      <c r="H1362" s="140">
        <v>32620</v>
      </c>
      <c r="I1362" s="154">
        <f t="shared" si="44"/>
        <v>-0.05</v>
      </c>
      <c r="J1362" s="155">
        <f t="shared" si="45"/>
        <v>1631</v>
      </c>
      <c r="K1362" s="156">
        <v>30989</v>
      </c>
      <c r="L1362" s="75"/>
    </row>
    <row r="1363" spans="1:12" x14ac:dyDescent="0.25">
      <c r="A1363" s="87">
        <v>1353</v>
      </c>
      <c r="B1363" s="137" t="s">
        <v>28</v>
      </c>
      <c r="C1363" s="138" t="s">
        <v>2611</v>
      </c>
      <c r="D1363" s="137" t="s">
        <v>28</v>
      </c>
      <c r="E1363" s="141" t="s">
        <v>2611</v>
      </c>
      <c r="F1363" s="88" t="s">
        <v>2612</v>
      </c>
      <c r="G1363" s="89" t="s">
        <v>188</v>
      </c>
      <c r="H1363" s="140">
        <v>23770</v>
      </c>
      <c r="I1363" s="154">
        <f t="shared" si="44"/>
        <v>-0.05</v>
      </c>
      <c r="J1363" s="155">
        <f t="shared" si="45"/>
        <v>1188.5</v>
      </c>
      <c r="K1363" s="156">
        <v>22581.5</v>
      </c>
      <c r="L1363" s="75"/>
    </row>
    <row r="1364" spans="1:12" x14ac:dyDescent="0.25">
      <c r="A1364" s="87">
        <v>1354</v>
      </c>
      <c r="B1364" s="137" t="s">
        <v>28</v>
      </c>
      <c r="C1364" s="138" t="s">
        <v>2613</v>
      </c>
      <c r="D1364" s="137" t="s">
        <v>28</v>
      </c>
      <c r="E1364" s="141" t="s">
        <v>2613</v>
      </c>
      <c r="F1364" s="88" t="s">
        <v>3250</v>
      </c>
      <c r="G1364" s="89" t="s">
        <v>188</v>
      </c>
      <c r="H1364" s="140">
        <v>934</v>
      </c>
      <c r="I1364" s="154">
        <f t="shared" si="44"/>
        <v>-5.0000000000000051E-2</v>
      </c>
      <c r="J1364" s="155">
        <f t="shared" si="45"/>
        <v>46.700000000000045</v>
      </c>
      <c r="K1364" s="156">
        <v>887.3</v>
      </c>
      <c r="L1364" s="75"/>
    </row>
    <row r="1365" spans="1:12" x14ac:dyDescent="0.25">
      <c r="A1365" s="87">
        <v>1355</v>
      </c>
      <c r="B1365" s="137" t="s">
        <v>28</v>
      </c>
      <c r="C1365" s="138" t="s">
        <v>2614</v>
      </c>
      <c r="D1365" s="137" t="s">
        <v>28</v>
      </c>
      <c r="E1365" s="141" t="s">
        <v>2614</v>
      </c>
      <c r="F1365" s="88" t="s">
        <v>3251</v>
      </c>
      <c r="G1365" s="89" t="s">
        <v>188</v>
      </c>
      <c r="H1365" s="140">
        <v>996</v>
      </c>
      <c r="I1365" s="154">
        <f t="shared" si="44"/>
        <v>-5.0000000000000065E-2</v>
      </c>
      <c r="J1365" s="155">
        <f t="shared" si="45"/>
        <v>49.800000000000068</v>
      </c>
      <c r="K1365" s="156">
        <v>946.19999999999993</v>
      </c>
      <c r="L1365" s="75"/>
    </row>
    <row r="1366" spans="1:12" x14ac:dyDescent="0.25">
      <c r="A1366" s="87">
        <v>1356</v>
      </c>
      <c r="B1366" s="137" t="s">
        <v>28</v>
      </c>
      <c r="C1366" s="138" t="s">
        <v>2615</v>
      </c>
      <c r="D1366" s="137" t="s">
        <v>28</v>
      </c>
      <c r="E1366" s="141" t="s">
        <v>2615</v>
      </c>
      <c r="F1366" s="88" t="s">
        <v>3252</v>
      </c>
      <c r="G1366" s="89" t="s">
        <v>188</v>
      </c>
      <c r="H1366" s="140">
        <v>233</v>
      </c>
      <c r="I1366" s="154">
        <f t="shared" si="44"/>
        <v>-3.0000000000000041E-2</v>
      </c>
      <c r="J1366" s="155">
        <f t="shared" si="45"/>
        <v>6.9900000000000091</v>
      </c>
      <c r="K1366" s="156">
        <v>226.01</v>
      </c>
      <c r="L1366" s="75"/>
    </row>
    <row r="1367" spans="1:12" x14ac:dyDescent="0.25">
      <c r="A1367" s="87">
        <v>1357</v>
      </c>
      <c r="B1367" s="137" t="s">
        <v>28</v>
      </c>
      <c r="C1367" s="138" t="s">
        <v>2616</v>
      </c>
      <c r="D1367" s="137" t="s">
        <v>28</v>
      </c>
      <c r="E1367" s="141" t="s">
        <v>2616</v>
      </c>
      <c r="F1367" s="88" t="s">
        <v>3253</v>
      </c>
      <c r="G1367" s="89" t="s">
        <v>188</v>
      </c>
      <c r="H1367" s="140">
        <v>230</v>
      </c>
      <c r="I1367" s="154">
        <f t="shared" si="44"/>
        <v>-3.0000000000000023E-2</v>
      </c>
      <c r="J1367" s="155">
        <f t="shared" si="45"/>
        <v>6.9000000000000057</v>
      </c>
      <c r="K1367" s="156">
        <v>223.1</v>
      </c>
      <c r="L1367" s="75"/>
    </row>
    <row r="1368" spans="1:12" x14ac:dyDescent="0.25">
      <c r="A1368" s="87">
        <v>1358</v>
      </c>
      <c r="B1368" s="137" t="s">
        <v>28</v>
      </c>
      <c r="C1368" s="138" t="s">
        <v>2617</v>
      </c>
      <c r="D1368" s="137" t="s">
        <v>28</v>
      </c>
      <c r="E1368" s="141" t="s">
        <v>2617</v>
      </c>
      <c r="F1368" s="88" t="s">
        <v>3254</v>
      </c>
      <c r="G1368" s="89" t="s">
        <v>188</v>
      </c>
      <c r="H1368" s="140">
        <v>229</v>
      </c>
      <c r="I1368" s="154">
        <f t="shared" si="44"/>
        <v>-3.000000000000002E-2</v>
      </c>
      <c r="J1368" s="155">
        <f t="shared" si="45"/>
        <v>6.8700000000000045</v>
      </c>
      <c r="K1368" s="156">
        <v>222.13</v>
      </c>
      <c r="L1368" s="75"/>
    </row>
    <row r="1369" spans="1:12" x14ac:dyDescent="0.25">
      <c r="A1369" s="87">
        <v>1359</v>
      </c>
      <c r="B1369" s="137" t="s">
        <v>28</v>
      </c>
      <c r="C1369" s="138" t="s">
        <v>2618</v>
      </c>
      <c r="D1369" s="137" t="s">
        <v>28</v>
      </c>
      <c r="E1369" s="141" t="s">
        <v>2618</v>
      </c>
      <c r="F1369" s="88" t="s">
        <v>3255</v>
      </c>
      <c r="G1369" s="89" t="s">
        <v>188</v>
      </c>
      <c r="H1369" s="140">
        <v>222</v>
      </c>
      <c r="I1369" s="154">
        <f t="shared" si="44"/>
        <v>-2.9999999999999985E-2</v>
      </c>
      <c r="J1369" s="155">
        <f t="shared" si="45"/>
        <v>6.6599999999999966</v>
      </c>
      <c r="K1369" s="156">
        <v>215.34</v>
      </c>
      <c r="L1369" s="75"/>
    </row>
    <row r="1370" spans="1:12" x14ac:dyDescent="0.25">
      <c r="A1370" s="87">
        <v>1360</v>
      </c>
      <c r="B1370" s="137" t="s">
        <v>28</v>
      </c>
      <c r="C1370" s="138" t="s">
        <v>2619</v>
      </c>
      <c r="D1370" s="137" t="s">
        <v>28</v>
      </c>
      <c r="E1370" s="141" t="s">
        <v>2619</v>
      </c>
      <c r="F1370" s="88" t="s">
        <v>3256</v>
      </c>
      <c r="G1370" s="89" t="s">
        <v>188</v>
      </c>
      <c r="H1370" s="140">
        <v>221</v>
      </c>
      <c r="I1370" s="154">
        <f t="shared" si="44"/>
        <v>-2.9999999999999978E-2</v>
      </c>
      <c r="J1370" s="155">
        <f t="shared" si="45"/>
        <v>6.6299999999999955</v>
      </c>
      <c r="K1370" s="156">
        <v>214.37</v>
      </c>
      <c r="L1370" s="75"/>
    </row>
    <row r="1371" spans="1:12" x14ac:dyDescent="0.25">
      <c r="A1371" s="87">
        <v>1361</v>
      </c>
      <c r="B1371" s="137" t="s">
        <v>28</v>
      </c>
      <c r="C1371" s="138" t="s">
        <v>2620</v>
      </c>
      <c r="D1371" s="137" t="s">
        <v>28</v>
      </c>
      <c r="E1371" s="141" t="s">
        <v>2620</v>
      </c>
      <c r="F1371" s="88" t="s">
        <v>3257</v>
      </c>
      <c r="G1371" s="89" t="s">
        <v>188</v>
      </c>
      <c r="H1371" s="140">
        <v>230</v>
      </c>
      <c r="I1371" s="154">
        <f t="shared" si="44"/>
        <v>-3.0000000000000023E-2</v>
      </c>
      <c r="J1371" s="155">
        <f t="shared" si="45"/>
        <v>6.9000000000000057</v>
      </c>
      <c r="K1371" s="156">
        <v>223.1</v>
      </c>
      <c r="L1371" s="75"/>
    </row>
    <row r="1372" spans="1:12" x14ac:dyDescent="0.25">
      <c r="A1372" s="87">
        <v>1362</v>
      </c>
      <c r="B1372" s="137" t="s">
        <v>28</v>
      </c>
      <c r="C1372" s="138" t="s">
        <v>2621</v>
      </c>
      <c r="D1372" s="137" t="s">
        <v>28</v>
      </c>
      <c r="E1372" s="141" t="s">
        <v>2621</v>
      </c>
      <c r="F1372" s="88" t="s">
        <v>3258</v>
      </c>
      <c r="G1372" s="89" t="s">
        <v>188</v>
      </c>
      <c r="H1372" s="140">
        <v>233</v>
      </c>
      <c r="I1372" s="154">
        <f t="shared" si="44"/>
        <v>-3.0000000000000041E-2</v>
      </c>
      <c r="J1372" s="155">
        <f t="shared" si="45"/>
        <v>6.9900000000000091</v>
      </c>
      <c r="K1372" s="156">
        <v>226.01</v>
      </c>
      <c r="L1372" s="75"/>
    </row>
    <row r="1373" spans="1:12" x14ac:dyDescent="0.25">
      <c r="A1373" s="87">
        <v>1363</v>
      </c>
      <c r="B1373" s="137" t="s">
        <v>28</v>
      </c>
      <c r="C1373" s="138" t="s">
        <v>2622</v>
      </c>
      <c r="D1373" s="137" t="s">
        <v>28</v>
      </c>
      <c r="E1373" s="141" t="s">
        <v>2622</v>
      </c>
      <c r="F1373" s="88" t="s">
        <v>3259</v>
      </c>
      <c r="G1373" s="89" t="s">
        <v>188</v>
      </c>
      <c r="H1373" s="140">
        <v>214</v>
      </c>
      <c r="I1373" s="154">
        <f t="shared" si="44"/>
        <v>-3.0000000000000075E-2</v>
      </c>
      <c r="J1373" s="155">
        <f t="shared" si="45"/>
        <v>6.4200000000000159</v>
      </c>
      <c r="K1373" s="156">
        <v>207.57999999999998</v>
      </c>
      <c r="L1373" s="75"/>
    </row>
    <row r="1374" spans="1:12" x14ac:dyDescent="0.25">
      <c r="A1374" s="87">
        <v>1364</v>
      </c>
      <c r="B1374" s="137" t="s">
        <v>28</v>
      </c>
      <c r="C1374" s="138" t="s">
        <v>2623</v>
      </c>
      <c r="D1374" s="137" t="s">
        <v>28</v>
      </c>
      <c r="E1374" s="141" t="s">
        <v>2623</v>
      </c>
      <c r="F1374" s="88" t="s">
        <v>3260</v>
      </c>
      <c r="G1374" s="89" t="s">
        <v>188</v>
      </c>
      <c r="H1374" s="140">
        <v>233</v>
      </c>
      <c r="I1374" s="154">
        <f t="shared" si="44"/>
        <v>-3.0000000000000041E-2</v>
      </c>
      <c r="J1374" s="155">
        <f t="shared" si="45"/>
        <v>6.9900000000000091</v>
      </c>
      <c r="K1374" s="156">
        <v>226.01</v>
      </c>
      <c r="L1374" s="75"/>
    </row>
    <row r="1375" spans="1:12" x14ac:dyDescent="0.25">
      <c r="A1375" s="87">
        <v>1365</v>
      </c>
      <c r="B1375" s="137" t="s">
        <v>28</v>
      </c>
      <c r="C1375" s="138" t="s">
        <v>2624</v>
      </c>
      <c r="D1375" s="137" t="s">
        <v>28</v>
      </c>
      <c r="E1375" s="141" t="s">
        <v>2624</v>
      </c>
      <c r="F1375" s="88" t="s">
        <v>3261</v>
      </c>
      <c r="G1375" s="89" t="s">
        <v>188</v>
      </c>
      <c r="H1375" s="140">
        <v>234</v>
      </c>
      <c r="I1375" s="154">
        <f t="shared" si="44"/>
        <v>-3.0000000000000044E-2</v>
      </c>
      <c r="J1375" s="155">
        <f t="shared" si="45"/>
        <v>7.0200000000000102</v>
      </c>
      <c r="K1375" s="156">
        <v>226.98</v>
      </c>
      <c r="L1375" s="75"/>
    </row>
    <row r="1376" spans="1:12" x14ac:dyDescent="0.25">
      <c r="A1376" s="87">
        <v>1366</v>
      </c>
      <c r="B1376" s="137" t="s">
        <v>28</v>
      </c>
      <c r="C1376" s="138" t="s">
        <v>2625</v>
      </c>
      <c r="D1376" s="137" t="s">
        <v>28</v>
      </c>
      <c r="E1376" s="141" t="s">
        <v>2625</v>
      </c>
      <c r="F1376" s="88" t="s">
        <v>3262</v>
      </c>
      <c r="G1376" s="89" t="s">
        <v>188</v>
      </c>
      <c r="H1376" s="140">
        <v>219</v>
      </c>
      <c r="I1376" s="154">
        <f t="shared" si="44"/>
        <v>-2.9999999999999968E-2</v>
      </c>
      <c r="J1376" s="155">
        <f t="shared" si="45"/>
        <v>6.5699999999999932</v>
      </c>
      <c r="K1376" s="156">
        <v>212.43</v>
      </c>
      <c r="L1376" s="75"/>
    </row>
    <row r="1377" spans="1:12" x14ac:dyDescent="0.25">
      <c r="A1377" s="87">
        <v>1367</v>
      </c>
      <c r="B1377" s="137" t="s">
        <v>28</v>
      </c>
      <c r="C1377" s="138" t="s">
        <v>2626</v>
      </c>
      <c r="D1377" s="137" t="s">
        <v>28</v>
      </c>
      <c r="E1377" s="141" t="s">
        <v>2626</v>
      </c>
      <c r="F1377" s="88" t="s">
        <v>3263</v>
      </c>
      <c r="G1377" s="89" t="s">
        <v>188</v>
      </c>
      <c r="H1377" s="140">
        <v>231</v>
      </c>
      <c r="I1377" s="154">
        <f t="shared" si="44"/>
        <v>-3.000000000000003E-2</v>
      </c>
      <c r="J1377" s="155">
        <f t="shared" si="45"/>
        <v>6.9300000000000068</v>
      </c>
      <c r="K1377" s="156">
        <v>224.07</v>
      </c>
      <c r="L1377" s="75"/>
    </row>
    <row r="1378" spans="1:12" x14ac:dyDescent="0.25">
      <c r="A1378" s="87">
        <v>1368</v>
      </c>
      <c r="B1378" s="137" t="s">
        <v>28</v>
      </c>
      <c r="C1378" s="138" t="s">
        <v>2627</v>
      </c>
      <c r="D1378" s="137" t="s">
        <v>28</v>
      </c>
      <c r="E1378" s="141" t="s">
        <v>2627</v>
      </c>
      <c r="F1378" s="88" t="s">
        <v>3264</v>
      </c>
      <c r="G1378" s="89" t="s">
        <v>188</v>
      </c>
      <c r="H1378" s="140">
        <v>226</v>
      </c>
      <c r="I1378" s="154">
        <f t="shared" si="44"/>
        <v>-3.0000000000000006E-2</v>
      </c>
      <c r="J1378" s="155">
        <f t="shared" si="45"/>
        <v>6.7800000000000011</v>
      </c>
      <c r="K1378" s="156">
        <v>219.22</v>
      </c>
      <c r="L1378" s="75"/>
    </row>
    <row r="1379" spans="1:12" x14ac:dyDescent="0.25">
      <c r="A1379" s="87">
        <v>1369</v>
      </c>
      <c r="B1379" s="137" t="s">
        <v>28</v>
      </c>
      <c r="C1379" s="138" t="s">
        <v>2628</v>
      </c>
      <c r="D1379" s="137" t="s">
        <v>28</v>
      </c>
      <c r="E1379" s="141" t="s">
        <v>2628</v>
      </c>
      <c r="F1379" s="88" t="s">
        <v>3265</v>
      </c>
      <c r="G1379" s="89" t="s">
        <v>188</v>
      </c>
      <c r="H1379" s="140">
        <v>227</v>
      </c>
      <c r="I1379" s="154">
        <f t="shared" si="44"/>
        <v>-3.0000000000000009E-2</v>
      </c>
      <c r="J1379" s="155">
        <f t="shared" si="45"/>
        <v>6.8100000000000023</v>
      </c>
      <c r="K1379" s="156">
        <v>220.19</v>
      </c>
      <c r="L1379" s="75"/>
    </row>
    <row r="1380" spans="1:12" x14ac:dyDescent="0.25">
      <c r="A1380" s="87">
        <v>1370</v>
      </c>
      <c r="B1380" s="137" t="s">
        <v>28</v>
      </c>
      <c r="C1380" s="138" t="s">
        <v>2629</v>
      </c>
      <c r="D1380" s="137" t="s">
        <v>28</v>
      </c>
      <c r="E1380" s="141" t="s">
        <v>2629</v>
      </c>
      <c r="F1380" s="88" t="s">
        <v>3266</v>
      </c>
      <c r="G1380" s="89" t="s">
        <v>188</v>
      </c>
      <c r="H1380" s="140">
        <v>219</v>
      </c>
      <c r="I1380" s="154">
        <f t="shared" si="44"/>
        <v>-2.9999999999999968E-2</v>
      </c>
      <c r="J1380" s="155">
        <f t="shared" si="45"/>
        <v>6.5699999999999932</v>
      </c>
      <c r="K1380" s="156">
        <v>212.43</v>
      </c>
      <c r="L1380" s="75"/>
    </row>
    <row r="1381" spans="1:12" x14ac:dyDescent="0.25">
      <c r="A1381" s="87">
        <v>1371</v>
      </c>
      <c r="B1381" s="137" t="s">
        <v>28</v>
      </c>
      <c r="C1381" s="138" t="s">
        <v>2630</v>
      </c>
      <c r="D1381" s="137" t="s">
        <v>28</v>
      </c>
      <c r="E1381" s="141" t="s">
        <v>2630</v>
      </c>
      <c r="F1381" s="88" t="s">
        <v>3267</v>
      </c>
      <c r="G1381" s="89" t="s">
        <v>188</v>
      </c>
      <c r="H1381" s="140">
        <v>228</v>
      </c>
      <c r="I1381" s="154">
        <f t="shared" si="44"/>
        <v>-3.0000000000000016E-2</v>
      </c>
      <c r="J1381" s="155">
        <f t="shared" si="45"/>
        <v>6.8400000000000034</v>
      </c>
      <c r="K1381" s="156">
        <v>221.16</v>
      </c>
      <c r="L1381" s="75"/>
    </row>
    <row r="1382" spans="1:12" x14ac:dyDescent="0.25">
      <c r="A1382" s="87">
        <v>1372</v>
      </c>
      <c r="B1382" s="137" t="s">
        <v>28</v>
      </c>
      <c r="C1382" s="138" t="s">
        <v>2631</v>
      </c>
      <c r="D1382" s="137" t="s">
        <v>28</v>
      </c>
      <c r="E1382" s="141" t="s">
        <v>2631</v>
      </c>
      <c r="F1382" s="88" t="s">
        <v>3268</v>
      </c>
      <c r="G1382" s="89" t="s">
        <v>188</v>
      </c>
      <c r="H1382" s="140">
        <v>227</v>
      </c>
      <c r="I1382" s="154">
        <f t="shared" si="44"/>
        <v>-3.0000000000000009E-2</v>
      </c>
      <c r="J1382" s="155">
        <f t="shared" si="45"/>
        <v>6.8100000000000023</v>
      </c>
      <c r="K1382" s="156">
        <v>220.19</v>
      </c>
      <c r="L1382" s="75"/>
    </row>
    <row r="1383" spans="1:12" x14ac:dyDescent="0.25">
      <c r="A1383" s="87">
        <v>1373</v>
      </c>
      <c r="B1383" s="137" t="s">
        <v>28</v>
      </c>
      <c r="C1383" s="138" t="s">
        <v>2632</v>
      </c>
      <c r="D1383" s="137" t="s">
        <v>28</v>
      </c>
      <c r="E1383" s="141" t="s">
        <v>2632</v>
      </c>
      <c r="F1383" s="88" t="s">
        <v>3269</v>
      </c>
      <c r="G1383" s="89" t="s">
        <v>188</v>
      </c>
      <c r="H1383" s="140">
        <v>230</v>
      </c>
      <c r="I1383" s="154">
        <f t="shared" si="44"/>
        <v>-3.0000000000000023E-2</v>
      </c>
      <c r="J1383" s="155">
        <f t="shared" si="45"/>
        <v>6.9000000000000057</v>
      </c>
      <c r="K1383" s="156">
        <v>223.1</v>
      </c>
      <c r="L1383" s="75"/>
    </row>
    <row r="1384" spans="1:12" x14ac:dyDescent="0.25">
      <c r="A1384" s="87">
        <v>1374</v>
      </c>
      <c r="B1384" s="137" t="s">
        <v>28</v>
      </c>
      <c r="C1384" s="138" t="s">
        <v>2633</v>
      </c>
      <c r="D1384" s="137" t="s">
        <v>28</v>
      </c>
      <c r="E1384" s="141" t="s">
        <v>2633</v>
      </c>
      <c r="F1384" s="88" t="s">
        <v>3270</v>
      </c>
      <c r="G1384" s="89" t="s">
        <v>188</v>
      </c>
      <c r="H1384" s="140">
        <v>229</v>
      </c>
      <c r="I1384" s="154">
        <f t="shared" si="44"/>
        <v>-3.000000000000002E-2</v>
      </c>
      <c r="J1384" s="155">
        <f t="shared" si="45"/>
        <v>6.8700000000000045</v>
      </c>
      <c r="K1384" s="156">
        <v>222.13</v>
      </c>
      <c r="L1384" s="75"/>
    </row>
    <row r="1385" spans="1:12" x14ac:dyDescent="0.25">
      <c r="A1385" s="87">
        <v>1375</v>
      </c>
      <c r="B1385" s="137" t="s">
        <v>28</v>
      </c>
      <c r="C1385" s="138" t="s">
        <v>2634</v>
      </c>
      <c r="D1385" s="137" t="s">
        <v>28</v>
      </c>
      <c r="E1385" s="141" t="s">
        <v>2634</v>
      </c>
      <c r="F1385" s="88" t="s">
        <v>3271</v>
      </c>
      <c r="G1385" s="89" t="s">
        <v>188</v>
      </c>
      <c r="H1385" s="140">
        <v>226</v>
      </c>
      <c r="I1385" s="154">
        <f t="shared" si="44"/>
        <v>-3.0000000000000006E-2</v>
      </c>
      <c r="J1385" s="155">
        <f t="shared" si="45"/>
        <v>6.7800000000000011</v>
      </c>
      <c r="K1385" s="156">
        <v>219.22</v>
      </c>
      <c r="L1385" s="75"/>
    </row>
    <row r="1386" spans="1:12" x14ac:dyDescent="0.25">
      <c r="A1386" s="87">
        <v>1376</v>
      </c>
      <c r="B1386" s="137" t="s">
        <v>28</v>
      </c>
      <c r="C1386" s="138" t="s">
        <v>2635</v>
      </c>
      <c r="D1386" s="137" t="s">
        <v>28</v>
      </c>
      <c r="E1386" s="141" t="s">
        <v>2635</v>
      </c>
      <c r="F1386" s="88" t="s">
        <v>3272</v>
      </c>
      <c r="G1386" s="89" t="s">
        <v>188</v>
      </c>
      <c r="H1386" s="140">
        <v>224</v>
      </c>
      <c r="I1386" s="154">
        <f t="shared" si="44"/>
        <v>-2.9999999999999995E-2</v>
      </c>
      <c r="J1386" s="155">
        <f t="shared" si="45"/>
        <v>6.7199999999999989</v>
      </c>
      <c r="K1386" s="156">
        <v>217.28</v>
      </c>
      <c r="L1386" s="75"/>
    </row>
    <row r="1387" spans="1:12" x14ac:dyDescent="0.25">
      <c r="A1387" s="87">
        <v>1377</v>
      </c>
      <c r="B1387" s="137" t="s">
        <v>28</v>
      </c>
      <c r="C1387" s="138" t="s">
        <v>2636</v>
      </c>
      <c r="D1387" s="137" t="s">
        <v>28</v>
      </c>
      <c r="E1387" s="141" t="s">
        <v>2636</v>
      </c>
      <c r="F1387" s="88" t="s">
        <v>3273</v>
      </c>
      <c r="G1387" s="89" t="s">
        <v>188</v>
      </c>
      <c r="H1387" s="140">
        <v>233</v>
      </c>
      <c r="I1387" s="154">
        <f t="shared" si="44"/>
        <v>-3.0000000000000041E-2</v>
      </c>
      <c r="J1387" s="155">
        <f t="shared" si="45"/>
        <v>6.9900000000000091</v>
      </c>
      <c r="K1387" s="156">
        <v>226.01</v>
      </c>
      <c r="L1387" s="75"/>
    </row>
    <row r="1388" spans="1:12" x14ac:dyDescent="0.25">
      <c r="A1388" s="87">
        <v>1378</v>
      </c>
      <c r="B1388" s="137" t="s">
        <v>28</v>
      </c>
      <c r="C1388" s="138" t="s">
        <v>2637</v>
      </c>
      <c r="D1388" s="137" t="s">
        <v>28</v>
      </c>
      <c r="E1388" s="141" t="s">
        <v>2637</v>
      </c>
      <c r="F1388" s="88" t="s">
        <v>3274</v>
      </c>
      <c r="G1388" s="89" t="s">
        <v>188</v>
      </c>
      <c r="H1388" s="140">
        <v>227</v>
      </c>
      <c r="I1388" s="154">
        <f t="shared" si="44"/>
        <v>-3.0000000000000009E-2</v>
      </c>
      <c r="J1388" s="155">
        <f t="shared" si="45"/>
        <v>6.8100000000000023</v>
      </c>
      <c r="K1388" s="156">
        <v>220.19</v>
      </c>
      <c r="L1388" s="75"/>
    </row>
    <row r="1389" spans="1:12" x14ac:dyDescent="0.25">
      <c r="A1389" s="87">
        <v>1379</v>
      </c>
      <c r="B1389" s="137" t="s">
        <v>28</v>
      </c>
      <c r="C1389" s="138" t="s">
        <v>2638</v>
      </c>
      <c r="D1389" s="137" t="s">
        <v>28</v>
      </c>
      <c r="E1389" s="141" t="s">
        <v>2638</v>
      </c>
      <c r="F1389" s="88" t="s">
        <v>3275</v>
      </c>
      <c r="G1389" s="89" t="s">
        <v>188</v>
      </c>
      <c r="H1389" s="140">
        <v>233</v>
      </c>
      <c r="I1389" s="154">
        <f t="shared" si="44"/>
        <v>-3.0000000000000041E-2</v>
      </c>
      <c r="J1389" s="155">
        <f t="shared" si="45"/>
        <v>6.9900000000000091</v>
      </c>
      <c r="K1389" s="156">
        <v>226.01</v>
      </c>
      <c r="L1389" s="75"/>
    </row>
    <row r="1390" spans="1:12" x14ac:dyDescent="0.25">
      <c r="A1390" s="87">
        <v>1380</v>
      </c>
      <c r="B1390" s="137" t="s">
        <v>28</v>
      </c>
      <c r="C1390" s="138" t="s">
        <v>2639</v>
      </c>
      <c r="D1390" s="137" t="s">
        <v>28</v>
      </c>
      <c r="E1390" s="141" t="s">
        <v>2639</v>
      </c>
      <c r="F1390" s="88" t="s">
        <v>3276</v>
      </c>
      <c r="G1390" s="89" t="s">
        <v>188</v>
      </c>
      <c r="H1390" s="140">
        <v>230</v>
      </c>
      <c r="I1390" s="154">
        <f t="shared" si="44"/>
        <v>-3.0000000000000023E-2</v>
      </c>
      <c r="J1390" s="155">
        <f t="shared" si="45"/>
        <v>6.9000000000000057</v>
      </c>
      <c r="K1390" s="156">
        <v>223.1</v>
      </c>
      <c r="L1390" s="75"/>
    </row>
    <row r="1391" spans="1:12" x14ac:dyDescent="0.25">
      <c r="A1391" s="87">
        <v>1381</v>
      </c>
      <c r="B1391" s="137" t="s">
        <v>28</v>
      </c>
      <c r="C1391" s="138" t="s">
        <v>2640</v>
      </c>
      <c r="D1391" s="137" t="s">
        <v>28</v>
      </c>
      <c r="E1391" s="141" t="s">
        <v>2640</v>
      </c>
      <c r="F1391" s="88" t="s">
        <v>3277</v>
      </c>
      <c r="G1391" s="89" t="s">
        <v>188</v>
      </c>
      <c r="H1391" s="140">
        <v>228</v>
      </c>
      <c r="I1391" s="154">
        <f t="shared" si="44"/>
        <v>-3.0000000000000016E-2</v>
      </c>
      <c r="J1391" s="155">
        <f t="shared" si="45"/>
        <v>6.8400000000000034</v>
      </c>
      <c r="K1391" s="156">
        <v>221.16</v>
      </c>
      <c r="L1391" s="75"/>
    </row>
    <row r="1392" spans="1:12" x14ac:dyDescent="0.25">
      <c r="A1392" s="87">
        <v>1382</v>
      </c>
      <c r="B1392" s="137" t="s">
        <v>28</v>
      </c>
      <c r="C1392" s="138" t="s">
        <v>2641</v>
      </c>
      <c r="D1392" s="137" t="s">
        <v>28</v>
      </c>
      <c r="E1392" s="141" t="s">
        <v>2641</v>
      </c>
      <c r="F1392" s="88" t="s">
        <v>3278</v>
      </c>
      <c r="G1392" s="89" t="s">
        <v>188</v>
      </c>
      <c r="H1392" s="140">
        <v>228</v>
      </c>
      <c r="I1392" s="154">
        <f t="shared" si="44"/>
        <v>-3.0000000000000016E-2</v>
      </c>
      <c r="J1392" s="155">
        <f t="shared" si="45"/>
        <v>6.8400000000000034</v>
      </c>
      <c r="K1392" s="156">
        <v>221.16</v>
      </c>
      <c r="L1392" s="75"/>
    </row>
    <row r="1393" spans="1:12" x14ac:dyDescent="0.25">
      <c r="A1393" s="87">
        <v>1383</v>
      </c>
      <c r="B1393" s="137" t="s">
        <v>28</v>
      </c>
      <c r="C1393" s="138" t="s">
        <v>2642</v>
      </c>
      <c r="D1393" s="137" t="s">
        <v>28</v>
      </c>
      <c r="E1393" s="141" t="s">
        <v>2642</v>
      </c>
      <c r="F1393" s="88" t="s">
        <v>3279</v>
      </c>
      <c r="G1393" s="89" t="s">
        <v>188</v>
      </c>
      <c r="H1393" s="140">
        <v>222</v>
      </c>
      <c r="I1393" s="154">
        <f t="shared" si="44"/>
        <v>-2.9999999999999985E-2</v>
      </c>
      <c r="J1393" s="155">
        <f t="shared" si="45"/>
        <v>6.6599999999999966</v>
      </c>
      <c r="K1393" s="156">
        <v>215.34</v>
      </c>
      <c r="L1393" s="75"/>
    </row>
    <row r="1394" spans="1:12" x14ac:dyDescent="0.25">
      <c r="A1394" s="87">
        <v>1384</v>
      </c>
      <c r="B1394" s="137" t="s">
        <v>28</v>
      </c>
      <c r="C1394" s="138" t="s">
        <v>2643</v>
      </c>
      <c r="D1394" s="137" t="s">
        <v>28</v>
      </c>
      <c r="E1394" s="141" t="s">
        <v>2643</v>
      </c>
      <c r="F1394" s="88" t="s">
        <v>3280</v>
      </c>
      <c r="G1394" s="89" t="s">
        <v>188</v>
      </c>
      <c r="H1394" s="140">
        <v>228</v>
      </c>
      <c r="I1394" s="154">
        <f t="shared" si="44"/>
        <v>-3.0000000000000016E-2</v>
      </c>
      <c r="J1394" s="155">
        <f t="shared" si="45"/>
        <v>6.8400000000000034</v>
      </c>
      <c r="K1394" s="156">
        <v>221.16</v>
      </c>
      <c r="L1394" s="75"/>
    </row>
    <row r="1395" spans="1:12" x14ac:dyDescent="0.25">
      <c r="A1395" s="87">
        <v>1385</v>
      </c>
      <c r="B1395" s="137" t="s">
        <v>28</v>
      </c>
      <c r="C1395" s="138" t="s">
        <v>2644</v>
      </c>
      <c r="D1395" s="137" t="s">
        <v>28</v>
      </c>
      <c r="E1395" s="141" t="s">
        <v>2644</v>
      </c>
      <c r="F1395" s="88" t="s">
        <v>3281</v>
      </c>
      <c r="G1395" s="89" t="s">
        <v>188</v>
      </c>
      <c r="H1395" s="140">
        <v>410</v>
      </c>
      <c r="I1395" s="154">
        <f t="shared" si="44"/>
        <v>-3.0000000000000027E-2</v>
      </c>
      <c r="J1395" s="155">
        <f t="shared" si="45"/>
        <v>12.300000000000011</v>
      </c>
      <c r="K1395" s="156">
        <v>397.7</v>
      </c>
      <c r="L1395" s="75"/>
    </row>
    <row r="1396" spans="1:12" x14ac:dyDescent="0.25">
      <c r="A1396" s="87">
        <v>1386</v>
      </c>
      <c r="B1396" s="137" t="s">
        <v>28</v>
      </c>
      <c r="C1396" s="138" t="s">
        <v>2645</v>
      </c>
      <c r="D1396" s="137" t="s">
        <v>28</v>
      </c>
      <c r="E1396" s="141" t="s">
        <v>2645</v>
      </c>
      <c r="F1396" s="88" t="s">
        <v>3282</v>
      </c>
      <c r="G1396" s="89" t="s">
        <v>188</v>
      </c>
      <c r="H1396" s="140">
        <v>854</v>
      </c>
      <c r="I1396" s="154">
        <f t="shared" si="44"/>
        <v>-5.0000000000000051E-2</v>
      </c>
      <c r="J1396" s="155">
        <f t="shared" si="45"/>
        <v>42.700000000000045</v>
      </c>
      <c r="K1396" s="156">
        <f>H1396*0.95</f>
        <v>811.3</v>
      </c>
      <c r="L1396" s="75"/>
    </row>
    <row r="1397" spans="1:12" x14ac:dyDescent="0.25">
      <c r="A1397" s="87">
        <v>1387</v>
      </c>
      <c r="B1397" s="137" t="s">
        <v>28</v>
      </c>
      <c r="C1397" s="138" t="s">
        <v>2646</v>
      </c>
      <c r="D1397" s="137" t="s">
        <v>28</v>
      </c>
      <c r="E1397" s="141" t="s">
        <v>2646</v>
      </c>
      <c r="F1397" s="88" t="s">
        <v>3283</v>
      </c>
      <c r="G1397" s="89" t="s">
        <v>188</v>
      </c>
      <c r="H1397" s="140">
        <v>207</v>
      </c>
      <c r="I1397" s="154">
        <f t="shared" si="44"/>
        <v>-3.0000000000000037E-2</v>
      </c>
      <c r="J1397" s="155">
        <f t="shared" si="45"/>
        <v>6.210000000000008</v>
      </c>
      <c r="K1397" s="156">
        <v>200.79</v>
      </c>
      <c r="L1397" s="75"/>
    </row>
    <row r="1398" spans="1:12" x14ac:dyDescent="0.25">
      <c r="A1398" s="87">
        <v>1388</v>
      </c>
      <c r="B1398" s="137" t="s">
        <v>28</v>
      </c>
      <c r="C1398" s="138" t="s">
        <v>2647</v>
      </c>
      <c r="D1398" s="137" t="s">
        <v>28</v>
      </c>
      <c r="E1398" s="141" t="s">
        <v>2647</v>
      </c>
      <c r="F1398" s="88" t="s">
        <v>3284</v>
      </c>
      <c r="G1398" s="89" t="s">
        <v>188</v>
      </c>
      <c r="H1398" s="140">
        <v>212</v>
      </c>
      <c r="I1398" s="154">
        <f t="shared" si="44"/>
        <v>-3.0000000000000065E-2</v>
      </c>
      <c r="J1398" s="155">
        <f t="shared" si="45"/>
        <v>6.3600000000000136</v>
      </c>
      <c r="K1398" s="156">
        <v>205.64</v>
      </c>
      <c r="L1398" s="75"/>
    </row>
    <row r="1399" spans="1:12" x14ac:dyDescent="0.25">
      <c r="A1399" s="87">
        <v>1389</v>
      </c>
      <c r="B1399" s="137" t="s">
        <v>28</v>
      </c>
      <c r="C1399" s="138" t="s">
        <v>2648</v>
      </c>
      <c r="D1399" s="137" t="s">
        <v>28</v>
      </c>
      <c r="E1399" s="141" t="s">
        <v>2648</v>
      </c>
      <c r="F1399" s="88" t="s">
        <v>3285</v>
      </c>
      <c r="G1399" s="89" t="s">
        <v>188</v>
      </c>
      <c r="H1399" s="140">
        <v>249</v>
      </c>
      <c r="I1399" s="154">
        <f t="shared" si="44"/>
        <v>-2.9999999999999995E-2</v>
      </c>
      <c r="J1399" s="155">
        <f t="shared" si="45"/>
        <v>7.4699999999999989</v>
      </c>
      <c r="K1399" s="156">
        <v>241.53</v>
      </c>
      <c r="L1399" s="75"/>
    </row>
    <row r="1400" spans="1:12" x14ac:dyDescent="0.25">
      <c r="A1400" s="87">
        <v>1390</v>
      </c>
      <c r="B1400" s="137" t="s">
        <v>28</v>
      </c>
      <c r="C1400" s="138" t="s">
        <v>2649</v>
      </c>
      <c r="D1400" s="137" t="s">
        <v>28</v>
      </c>
      <c r="E1400" s="141" t="s">
        <v>2649</v>
      </c>
      <c r="F1400" s="88" t="s">
        <v>3286</v>
      </c>
      <c r="G1400" s="89" t="s">
        <v>188</v>
      </c>
      <c r="H1400" s="140">
        <v>251</v>
      </c>
      <c r="I1400" s="154">
        <f t="shared" si="44"/>
        <v>-3.0000000000000006E-2</v>
      </c>
      <c r="J1400" s="155">
        <f t="shared" si="45"/>
        <v>7.5300000000000011</v>
      </c>
      <c r="K1400" s="156">
        <v>243.47</v>
      </c>
      <c r="L1400" s="75"/>
    </row>
    <row r="1401" spans="1:12" x14ac:dyDescent="0.25">
      <c r="A1401" s="87">
        <v>1391</v>
      </c>
      <c r="B1401" s="137" t="s">
        <v>28</v>
      </c>
      <c r="C1401" s="138" t="s">
        <v>2650</v>
      </c>
      <c r="D1401" s="137" t="s">
        <v>28</v>
      </c>
      <c r="E1401" s="141" t="s">
        <v>2650</v>
      </c>
      <c r="F1401" s="88" t="s">
        <v>3287</v>
      </c>
      <c r="G1401" s="89" t="s">
        <v>188</v>
      </c>
      <c r="H1401" s="140">
        <v>182</v>
      </c>
      <c r="I1401" s="154">
        <f t="shared" si="44"/>
        <v>-3.0000000000000044E-2</v>
      </c>
      <c r="J1401" s="155">
        <f t="shared" si="45"/>
        <v>5.460000000000008</v>
      </c>
      <c r="K1401" s="156">
        <v>176.54</v>
      </c>
      <c r="L1401" s="75"/>
    </row>
    <row r="1402" spans="1:12" x14ac:dyDescent="0.25">
      <c r="A1402" s="87">
        <v>1392</v>
      </c>
      <c r="B1402" s="137" t="s">
        <v>28</v>
      </c>
      <c r="C1402" s="138" t="s">
        <v>2651</v>
      </c>
      <c r="D1402" s="137" t="s">
        <v>28</v>
      </c>
      <c r="E1402" s="141" t="s">
        <v>2651</v>
      </c>
      <c r="F1402" s="88" t="s">
        <v>3288</v>
      </c>
      <c r="G1402" s="89" t="s">
        <v>188</v>
      </c>
      <c r="H1402" s="140">
        <v>366</v>
      </c>
      <c r="I1402" s="154">
        <f t="shared" si="44"/>
        <v>-3.0000000000000051E-2</v>
      </c>
      <c r="J1402" s="155">
        <f t="shared" si="45"/>
        <v>10.980000000000018</v>
      </c>
      <c r="K1402" s="156">
        <v>355.02</v>
      </c>
      <c r="L1402" s="75"/>
    </row>
    <row r="1403" spans="1:12" x14ac:dyDescent="0.25">
      <c r="A1403" s="87">
        <v>1393</v>
      </c>
      <c r="B1403" s="137" t="s">
        <v>28</v>
      </c>
      <c r="C1403" s="138" t="s">
        <v>2652</v>
      </c>
      <c r="D1403" s="137" t="s">
        <v>28</v>
      </c>
      <c r="E1403" s="141" t="s">
        <v>2652</v>
      </c>
      <c r="F1403" s="88" t="s">
        <v>3289</v>
      </c>
      <c r="G1403" s="89" t="s">
        <v>188</v>
      </c>
      <c r="H1403" s="140">
        <v>373</v>
      </c>
      <c r="I1403" s="154">
        <f t="shared" si="44"/>
        <v>-2.9999999999999995E-2</v>
      </c>
      <c r="J1403" s="155">
        <f t="shared" si="45"/>
        <v>11.189999999999998</v>
      </c>
      <c r="K1403" s="156">
        <v>361.81</v>
      </c>
      <c r="L1403" s="75"/>
    </row>
    <row r="1404" spans="1:12" x14ac:dyDescent="0.25">
      <c r="A1404" s="87">
        <v>1394</v>
      </c>
      <c r="B1404" s="137" t="s">
        <v>28</v>
      </c>
      <c r="C1404" s="138" t="s">
        <v>2653</v>
      </c>
      <c r="D1404" s="137" t="s">
        <v>28</v>
      </c>
      <c r="E1404" s="141" t="s">
        <v>2653</v>
      </c>
      <c r="F1404" s="88" t="s">
        <v>3290</v>
      </c>
      <c r="G1404" s="89" t="s">
        <v>188</v>
      </c>
      <c r="H1404" s="140">
        <v>325</v>
      </c>
      <c r="I1404" s="154">
        <f t="shared" si="44"/>
        <v>-0.03</v>
      </c>
      <c r="J1404" s="155">
        <f t="shared" si="45"/>
        <v>9.75</v>
      </c>
      <c r="K1404" s="156">
        <v>315.25</v>
      </c>
      <c r="L1404" s="75"/>
    </row>
    <row r="1405" spans="1:12" x14ac:dyDescent="0.25">
      <c r="A1405" s="87">
        <v>1395</v>
      </c>
      <c r="B1405" s="137" t="s">
        <v>28</v>
      </c>
      <c r="C1405" s="138" t="s">
        <v>2654</v>
      </c>
      <c r="D1405" s="137" t="s">
        <v>28</v>
      </c>
      <c r="E1405" s="141" t="s">
        <v>2654</v>
      </c>
      <c r="F1405" s="88" t="s">
        <v>3291</v>
      </c>
      <c r="G1405" s="89" t="s">
        <v>188</v>
      </c>
      <c r="H1405" s="140">
        <v>370</v>
      </c>
      <c r="I1405" s="154">
        <f t="shared" si="44"/>
        <v>-3.0000000000000061E-2</v>
      </c>
      <c r="J1405" s="155">
        <f t="shared" si="45"/>
        <v>11.100000000000023</v>
      </c>
      <c r="K1405" s="156">
        <v>358.9</v>
      </c>
      <c r="L1405" s="75"/>
    </row>
    <row r="1406" spans="1:12" x14ac:dyDescent="0.25">
      <c r="A1406" s="87">
        <v>1396</v>
      </c>
      <c r="B1406" s="137" t="s">
        <v>28</v>
      </c>
      <c r="C1406" s="138" t="s">
        <v>2655</v>
      </c>
      <c r="D1406" s="137" t="s">
        <v>28</v>
      </c>
      <c r="E1406" s="141" t="s">
        <v>2655</v>
      </c>
      <c r="F1406" s="88" t="s">
        <v>3292</v>
      </c>
      <c r="G1406" s="89" t="s">
        <v>188</v>
      </c>
      <c r="H1406" s="140">
        <v>369</v>
      </c>
      <c r="I1406" s="154">
        <f t="shared" si="44"/>
        <v>-2.9999999999999982E-2</v>
      </c>
      <c r="J1406" s="155">
        <f t="shared" si="45"/>
        <v>11.069999999999993</v>
      </c>
      <c r="K1406" s="156">
        <v>357.93</v>
      </c>
      <c r="L1406" s="75"/>
    </row>
    <row r="1407" spans="1:12" x14ac:dyDescent="0.25">
      <c r="A1407" s="87">
        <v>1397</v>
      </c>
      <c r="B1407" s="137" t="s">
        <v>28</v>
      </c>
      <c r="C1407" s="138" t="s">
        <v>2656</v>
      </c>
      <c r="D1407" s="137" t="s">
        <v>28</v>
      </c>
      <c r="E1407" s="141" t="s">
        <v>2656</v>
      </c>
      <c r="F1407" s="88" t="s">
        <v>3293</v>
      </c>
      <c r="G1407" s="89" t="s">
        <v>188</v>
      </c>
      <c r="H1407" s="140">
        <v>399</v>
      </c>
      <c r="I1407" s="154">
        <f t="shared" si="44"/>
        <v>-3.0000000000000068E-2</v>
      </c>
      <c r="J1407" s="155">
        <f t="shared" si="45"/>
        <v>11.970000000000027</v>
      </c>
      <c r="K1407" s="156">
        <v>387.03</v>
      </c>
      <c r="L1407" s="75"/>
    </row>
    <row r="1408" spans="1:12" x14ac:dyDescent="0.25">
      <c r="A1408" s="87">
        <v>1398</v>
      </c>
      <c r="B1408" s="137" t="s">
        <v>28</v>
      </c>
      <c r="C1408" s="138" t="s">
        <v>2657</v>
      </c>
      <c r="D1408" s="137" t="s">
        <v>28</v>
      </c>
      <c r="E1408" s="141" t="s">
        <v>2657</v>
      </c>
      <c r="F1408" s="88" t="s">
        <v>3294</v>
      </c>
      <c r="G1408" s="89" t="s">
        <v>188</v>
      </c>
      <c r="H1408" s="140">
        <v>1914</v>
      </c>
      <c r="I1408" s="154">
        <f t="shared" si="44"/>
        <v>-5.0000000000000024E-2</v>
      </c>
      <c r="J1408" s="155">
        <f t="shared" si="45"/>
        <v>95.700000000000045</v>
      </c>
      <c r="K1408" s="156">
        <v>1818.3</v>
      </c>
      <c r="L1408" s="75"/>
    </row>
    <row r="1409" spans="1:12" x14ac:dyDescent="0.25">
      <c r="A1409" s="87">
        <v>1399</v>
      </c>
      <c r="B1409" s="137" t="s">
        <v>28</v>
      </c>
      <c r="C1409" s="138" t="s">
        <v>2658</v>
      </c>
      <c r="D1409" s="137" t="s">
        <v>28</v>
      </c>
      <c r="E1409" s="141" t="s">
        <v>2658</v>
      </c>
      <c r="F1409" s="88" t="s">
        <v>3295</v>
      </c>
      <c r="G1409" s="89" t="s">
        <v>188</v>
      </c>
      <c r="H1409" s="140">
        <v>2040</v>
      </c>
      <c r="I1409" s="154">
        <f t="shared" si="44"/>
        <v>-0.05</v>
      </c>
      <c r="J1409" s="155">
        <f t="shared" si="45"/>
        <v>102</v>
      </c>
      <c r="K1409" s="156">
        <v>1938</v>
      </c>
      <c r="L1409" s="75"/>
    </row>
    <row r="1410" spans="1:12" x14ac:dyDescent="0.25">
      <c r="A1410" s="87">
        <v>1400</v>
      </c>
      <c r="B1410" s="137" t="s">
        <v>28</v>
      </c>
      <c r="C1410" s="138" t="s">
        <v>2659</v>
      </c>
      <c r="D1410" s="137" t="s">
        <v>28</v>
      </c>
      <c r="E1410" s="141" t="s">
        <v>2659</v>
      </c>
      <c r="F1410" s="88" t="s">
        <v>3296</v>
      </c>
      <c r="G1410" s="89" t="s">
        <v>188</v>
      </c>
      <c r="H1410" s="140">
        <v>1996</v>
      </c>
      <c r="I1410" s="154">
        <f t="shared" si="44"/>
        <v>-5.0000000000000093E-2</v>
      </c>
      <c r="J1410" s="155">
        <f t="shared" si="45"/>
        <v>99.800000000000182</v>
      </c>
      <c r="K1410" s="156">
        <v>1896.1999999999998</v>
      </c>
      <c r="L1410" s="75"/>
    </row>
    <row r="1411" spans="1:12" x14ac:dyDescent="0.25">
      <c r="A1411" s="87">
        <v>1401</v>
      </c>
      <c r="B1411" s="137" t="s">
        <v>28</v>
      </c>
      <c r="C1411" s="138" t="s">
        <v>2660</v>
      </c>
      <c r="D1411" s="137" t="s">
        <v>28</v>
      </c>
      <c r="E1411" s="141" t="s">
        <v>2660</v>
      </c>
      <c r="F1411" s="88" t="s">
        <v>3297</v>
      </c>
      <c r="G1411" s="89" t="s">
        <v>188</v>
      </c>
      <c r="H1411" s="140">
        <v>1978</v>
      </c>
      <c r="I1411" s="154">
        <f t="shared" si="44"/>
        <v>-5.0000000000000044E-2</v>
      </c>
      <c r="J1411" s="155">
        <f t="shared" si="45"/>
        <v>98.900000000000091</v>
      </c>
      <c r="K1411" s="156">
        <v>1879.1</v>
      </c>
      <c r="L1411" s="75"/>
    </row>
    <row r="1412" spans="1:12" x14ac:dyDescent="0.25">
      <c r="A1412" s="87">
        <v>1402</v>
      </c>
      <c r="B1412" s="137" t="s">
        <v>28</v>
      </c>
      <c r="C1412" s="138" t="s">
        <v>2661</v>
      </c>
      <c r="D1412" s="137" t="s">
        <v>28</v>
      </c>
      <c r="E1412" s="141" t="s">
        <v>2661</v>
      </c>
      <c r="F1412" s="88" t="s">
        <v>3298</v>
      </c>
      <c r="G1412" s="89" t="s">
        <v>188</v>
      </c>
      <c r="H1412" s="140">
        <v>3455</v>
      </c>
      <c r="I1412" s="154">
        <f t="shared" si="44"/>
        <v>-0.05</v>
      </c>
      <c r="J1412" s="155">
        <f t="shared" si="45"/>
        <v>172.75</v>
      </c>
      <c r="K1412" s="156">
        <v>3282.25</v>
      </c>
      <c r="L1412" s="75"/>
    </row>
    <row r="1413" spans="1:12" x14ac:dyDescent="0.25">
      <c r="A1413" s="87">
        <v>1403</v>
      </c>
      <c r="B1413" s="137" t="s">
        <v>28</v>
      </c>
      <c r="C1413" s="138" t="s">
        <v>2662</v>
      </c>
      <c r="D1413" s="137" t="s">
        <v>28</v>
      </c>
      <c r="E1413" s="141" t="s">
        <v>2662</v>
      </c>
      <c r="F1413" s="88" t="s">
        <v>2663</v>
      </c>
      <c r="G1413" s="89" t="s">
        <v>188</v>
      </c>
      <c r="H1413" s="140">
        <v>98</v>
      </c>
      <c r="I1413" s="154">
        <f t="shared" si="44"/>
        <v>-2.9999999999999978E-2</v>
      </c>
      <c r="J1413" s="155">
        <f t="shared" si="45"/>
        <v>2.9399999999999977</v>
      </c>
      <c r="K1413" s="156">
        <v>95.06</v>
      </c>
      <c r="L1413" s="75"/>
    </row>
    <row r="1414" spans="1:12" x14ac:dyDescent="0.25">
      <c r="A1414" s="87">
        <v>1404</v>
      </c>
      <c r="B1414" s="137" t="s">
        <v>28</v>
      </c>
      <c r="C1414" s="138" t="s">
        <v>2664</v>
      </c>
      <c r="D1414" s="137" t="s">
        <v>28</v>
      </c>
      <c r="E1414" s="141" t="s">
        <v>2664</v>
      </c>
      <c r="F1414" s="88" t="s">
        <v>2665</v>
      </c>
      <c r="G1414" s="89" t="s">
        <v>188</v>
      </c>
      <c r="H1414" s="140">
        <v>325</v>
      </c>
      <c r="I1414" s="154">
        <f t="shared" si="44"/>
        <v>-0.03</v>
      </c>
      <c r="J1414" s="155">
        <f t="shared" si="45"/>
        <v>9.75</v>
      </c>
      <c r="K1414" s="156">
        <v>315.25</v>
      </c>
      <c r="L1414" s="75"/>
    </row>
    <row r="1415" spans="1:12" x14ac:dyDescent="0.25">
      <c r="A1415" s="87">
        <v>1405</v>
      </c>
      <c r="B1415" s="137" t="s">
        <v>28</v>
      </c>
      <c r="C1415" s="138" t="s">
        <v>2666</v>
      </c>
      <c r="D1415" s="137" t="s">
        <v>28</v>
      </c>
      <c r="E1415" s="141" t="s">
        <v>2666</v>
      </c>
      <c r="F1415" s="88" t="s">
        <v>2667</v>
      </c>
      <c r="G1415" s="89" t="s">
        <v>188</v>
      </c>
      <c r="H1415" s="140">
        <v>122</v>
      </c>
      <c r="I1415" s="154">
        <f t="shared" si="44"/>
        <v>-2.9999999999999971E-2</v>
      </c>
      <c r="J1415" s="155">
        <f t="shared" si="45"/>
        <v>3.6599999999999966</v>
      </c>
      <c r="K1415" s="156">
        <v>118.34</v>
      </c>
      <c r="L1415" s="75"/>
    </row>
    <row r="1416" spans="1:12" x14ac:dyDescent="0.25">
      <c r="A1416" s="87">
        <v>1406</v>
      </c>
      <c r="B1416" s="137" t="s">
        <v>28</v>
      </c>
      <c r="C1416" s="138" t="s">
        <v>2668</v>
      </c>
      <c r="D1416" s="137" t="s">
        <v>28</v>
      </c>
      <c r="E1416" s="141" t="s">
        <v>2668</v>
      </c>
      <c r="F1416" s="88" t="s">
        <v>2669</v>
      </c>
      <c r="G1416" s="89" t="s">
        <v>188</v>
      </c>
      <c r="H1416" s="140">
        <v>130</v>
      </c>
      <c r="I1416" s="154">
        <f t="shared" si="44"/>
        <v>-3.0000000000000044E-2</v>
      </c>
      <c r="J1416" s="155">
        <f t="shared" si="45"/>
        <v>3.9000000000000057</v>
      </c>
      <c r="K1416" s="156">
        <v>126.1</v>
      </c>
      <c r="L1416" s="75"/>
    </row>
    <row r="1417" spans="1:12" x14ac:dyDescent="0.25">
      <c r="A1417" s="87">
        <v>1407</v>
      </c>
      <c r="B1417" s="137" t="s">
        <v>28</v>
      </c>
      <c r="C1417" s="138" t="s">
        <v>2670</v>
      </c>
      <c r="D1417" s="137" t="s">
        <v>28</v>
      </c>
      <c r="E1417" s="141" t="s">
        <v>2670</v>
      </c>
      <c r="F1417" s="88" t="s">
        <v>2671</v>
      </c>
      <c r="G1417" s="89" t="s">
        <v>188</v>
      </c>
      <c r="H1417" s="140">
        <v>169</v>
      </c>
      <c r="I1417" s="154">
        <f t="shared" si="44"/>
        <v>-2.9999999999999961E-2</v>
      </c>
      <c r="J1417" s="155">
        <f t="shared" si="45"/>
        <v>5.0699999999999932</v>
      </c>
      <c r="K1417" s="156">
        <v>163.93</v>
      </c>
      <c r="L1417" s="75"/>
    </row>
    <row r="1418" spans="1:12" x14ac:dyDescent="0.25">
      <c r="A1418" s="87">
        <v>1408</v>
      </c>
      <c r="B1418" s="137" t="s">
        <v>28</v>
      </c>
      <c r="C1418" s="138" t="s">
        <v>2672</v>
      </c>
      <c r="D1418" s="137" t="s">
        <v>28</v>
      </c>
      <c r="E1418" s="141" t="s">
        <v>2672</v>
      </c>
      <c r="F1418" s="88" t="s">
        <v>2673</v>
      </c>
      <c r="G1418" s="89" t="s">
        <v>188</v>
      </c>
      <c r="H1418" s="140">
        <v>79.25</v>
      </c>
      <c r="I1418" s="154">
        <f t="shared" si="44"/>
        <v>-2.9999999999999971E-2</v>
      </c>
      <c r="J1418" s="155">
        <f t="shared" si="45"/>
        <v>2.3774999999999977</v>
      </c>
      <c r="K1418" s="156">
        <v>76.872500000000002</v>
      </c>
      <c r="L1418" s="75"/>
    </row>
    <row r="1419" spans="1:12" x14ac:dyDescent="0.25">
      <c r="A1419" s="87">
        <v>1409</v>
      </c>
      <c r="B1419" s="137" t="s">
        <v>28</v>
      </c>
      <c r="C1419" s="138" t="s">
        <v>2674</v>
      </c>
      <c r="D1419" s="137" t="s">
        <v>28</v>
      </c>
      <c r="E1419" s="141" t="s">
        <v>2674</v>
      </c>
      <c r="F1419" s="88" t="s">
        <v>2675</v>
      </c>
      <c r="G1419" s="89" t="s">
        <v>188</v>
      </c>
      <c r="H1419" s="140">
        <v>133</v>
      </c>
      <c r="I1419" s="154">
        <f t="shared" si="44"/>
        <v>-3.0000000000000068E-2</v>
      </c>
      <c r="J1419" s="155">
        <f t="shared" si="45"/>
        <v>3.9900000000000091</v>
      </c>
      <c r="K1419" s="156">
        <v>129.01</v>
      </c>
      <c r="L1419" s="75"/>
    </row>
    <row r="1420" spans="1:12" x14ac:dyDescent="0.25">
      <c r="A1420" s="87">
        <v>1410</v>
      </c>
      <c r="B1420" s="137" t="s">
        <v>28</v>
      </c>
      <c r="C1420" s="138" t="s">
        <v>2676</v>
      </c>
      <c r="D1420" s="137" t="s">
        <v>28</v>
      </c>
      <c r="E1420" s="141" t="s">
        <v>2676</v>
      </c>
      <c r="F1420" s="88" t="s">
        <v>2677</v>
      </c>
      <c r="G1420" s="89" t="s">
        <v>188</v>
      </c>
      <c r="H1420" s="140">
        <v>82.5</v>
      </c>
      <c r="I1420" s="154">
        <f t="shared" ref="I1420:I1483" si="46">(K1420-H1420)/H1420</f>
        <v>-3.0000000000000103E-2</v>
      </c>
      <c r="J1420" s="155">
        <f t="shared" ref="J1420:J1483" si="47">H1420-K1420</f>
        <v>2.4750000000000085</v>
      </c>
      <c r="K1420" s="156">
        <v>80.024999999999991</v>
      </c>
      <c r="L1420" s="75"/>
    </row>
    <row r="1421" spans="1:12" x14ac:dyDescent="0.25">
      <c r="A1421" s="87">
        <v>1411</v>
      </c>
      <c r="B1421" s="137" t="s">
        <v>28</v>
      </c>
      <c r="C1421" s="138" t="s">
        <v>2678</v>
      </c>
      <c r="D1421" s="137" t="s">
        <v>28</v>
      </c>
      <c r="E1421" s="141" t="s">
        <v>2678</v>
      </c>
      <c r="F1421" s="88" t="s">
        <v>2679</v>
      </c>
      <c r="G1421" s="89" t="s">
        <v>188</v>
      </c>
      <c r="H1421" s="140">
        <v>160</v>
      </c>
      <c r="I1421" s="154">
        <f t="shared" si="46"/>
        <v>-3.0000000000000072E-2</v>
      </c>
      <c r="J1421" s="155">
        <f t="shared" si="47"/>
        <v>4.8000000000000114</v>
      </c>
      <c r="K1421" s="156">
        <v>155.19999999999999</v>
      </c>
      <c r="L1421" s="75"/>
    </row>
    <row r="1422" spans="1:12" x14ac:dyDescent="0.25">
      <c r="A1422" s="87">
        <v>1412</v>
      </c>
      <c r="B1422" s="137" t="s">
        <v>28</v>
      </c>
      <c r="C1422" s="138" t="s">
        <v>2680</v>
      </c>
      <c r="D1422" s="137" t="s">
        <v>28</v>
      </c>
      <c r="E1422" s="141" t="s">
        <v>2680</v>
      </c>
      <c r="F1422" s="88" t="s">
        <v>2681</v>
      </c>
      <c r="G1422" s="89" t="s">
        <v>188</v>
      </c>
      <c r="H1422" s="140">
        <v>271</v>
      </c>
      <c r="I1422" s="154">
        <f t="shared" si="46"/>
        <v>-2.9999999999999982E-2</v>
      </c>
      <c r="J1422" s="155">
        <f t="shared" si="47"/>
        <v>8.1299999999999955</v>
      </c>
      <c r="K1422" s="156">
        <v>262.87</v>
      </c>
      <c r="L1422" s="75"/>
    </row>
    <row r="1423" spans="1:12" x14ac:dyDescent="0.25">
      <c r="A1423" s="87">
        <v>1413</v>
      </c>
      <c r="B1423" s="137" t="s">
        <v>28</v>
      </c>
      <c r="C1423" s="138" t="s">
        <v>2682</v>
      </c>
      <c r="D1423" s="137" t="s">
        <v>28</v>
      </c>
      <c r="E1423" s="141" t="s">
        <v>2682</v>
      </c>
      <c r="F1423" s="88" t="s">
        <v>2683</v>
      </c>
      <c r="G1423" s="89" t="s">
        <v>188</v>
      </c>
      <c r="H1423" s="140">
        <v>346</v>
      </c>
      <c r="I1423" s="154">
        <f t="shared" si="46"/>
        <v>-2.9999999999999988E-2</v>
      </c>
      <c r="J1423" s="155">
        <f t="shared" si="47"/>
        <v>10.379999999999995</v>
      </c>
      <c r="K1423" s="156">
        <v>335.62</v>
      </c>
      <c r="L1423" s="75"/>
    </row>
    <row r="1424" spans="1:12" x14ac:dyDescent="0.25">
      <c r="A1424" s="87">
        <v>1414</v>
      </c>
      <c r="B1424" s="137" t="s">
        <v>28</v>
      </c>
      <c r="C1424" s="138" t="s">
        <v>2684</v>
      </c>
      <c r="D1424" s="137" t="s">
        <v>28</v>
      </c>
      <c r="E1424" s="141" t="s">
        <v>2684</v>
      </c>
      <c r="F1424" s="88" t="s">
        <v>2685</v>
      </c>
      <c r="G1424" s="89" t="s">
        <v>188</v>
      </c>
      <c r="H1424" s="140">
        <v>162</v>
      </c>
      <c r="I1424" s="154">
        <f t="shared" si="46"/>
        <v>-3.0000000000000086E-2</v>
      </c>
      <c r="J1424" s="155">
        <f t="shared" si="47"/>
        <v>4.8600000000000136</v>
      </c>
      <c r="K1424" s="156">
        <v>157.13999999999999</v>
      </c>
      <c r="L1424" s="75"/>
    </row>
    <row r="1425" spans="1:12" x14ac:dyDescent="0.25">
      <c r="A1425" s="87">
        <v>1415</v>
      </c>
      <c r="B1425" s="137" t="s">
        <v>28</v>
      </c>
      <c r="C1425" s="138" t="s">
        <v>2686</v>
      </c>
      <c r="D1425" s="137" t="s">
        <v>28</v>
      </c>
      <c r="E1425" s="141" t="s">
        <v>2686</v>
      </c>
      <c r="F1425" s="88" t="s">
        <v>2687</v>
      </c>
      <c r="G1425" s="89" t="s">
        <v>188</v>
      </c>
      <c r="H1425" s="140">
        <v>174</v>
      </c>
      <c r="I1425" s="154">
        <f t="shared" si="46"/>
        <v>-2.9999999999999992E-2</v>
      </c>
      <c r="J1425" s="155">
        <f t="shared" si="47"/>
        <v>5.2199999999999989</v>
      </c>
      <c r="K1425" s="156">
        <v>168.78</v>
      </c>
      <c r="L1425" s="75"/>
    </row>
    <row r="1426" spans="1:12" x14ac:dyDescent="0.25">
      <c r="A1426" s="87">
        <v>1416</v>
      </c>
      <c r="B1426" s="137" t="s">
        <v>28</v>
      </c>
      <c r="C1426" s="138" t="s">
        <v>2688</v>
      </c>
      <c r="D1426" s="137" t="s">
        <v>28</v>
      </c>
      <c r="E1426" s="141" t="s">
        <v>2688</v>
      </c>
      <c r="F1426" s="88" t="s">
        <v>2689</v>
      </c>
      <c r="G1426" s="89" t="s">
        <v>188</v>
      </c>
      <c r="H1426" s="140">
        <v>143</v>
      </c>
      <c r="I1426" s="154">
        <f t="shared" si="46"/>
        <v>-2.9999999999999943E-2</v>
      </c>
      <c r="J1426" s="155">
        <f t="shared" si="47"/>
        <v>4.289999999999992</v>
      </c>
      <c r="K1426" s="156">
        <v>138.71</v>
      </c>
      <c r="L1426" s="75"/>
    </row>
    <row r="1427" spans="1:12" x14ac:dyDescent="0.25">
      <c r="A1427" s="87">
        <v>1417</v>
      </c>
      <c r="B1427" s="137" t="s">
        <v>28</v>
      </c>
      <c r="C1427" s="138" t="s">
        <v>2690</v>
      </c>
      <c r="D1427" s="137" t="s">
        <v>28</v>
      </c>
      <c r="E1427" s="141" t="s">
        <v>2690</v>
      </c>
      <c r="F1427" s="88" t="s">
        <v>2689</v>
      </c>
      <c r="G1427" s="89" t="s">
        <v>188</v>
      </c>
      <c r="H1427" s="140">
        <v>143</v>
      </c>
      <c r="I1427" s="154">
        <f t="shared" si="46"/>
        <v>-2.9999999999999943E-2</v>
      </c>
      <c r="J1427" s="155">
        <f t="shared" si="47"/>
        <v>4.289999999999992</v>
      </c>
      <c r="K1427" s="156">
        <v>138.71</v>
      </c>
      <c r="L1427" s="75"/>
    </row>
    <row r="1428" spans="1:12" x14ac:dyDescent="0.25">
      <c r="A1428" s="87">
        <v>1418</v>
      </c>
      <c r="B1428" s="137" t="s">
        <v>28</v>
      </c>
      <c r="C1428" s="138" t="s">
        <v>2691</v>
      </c>
      <c r="D1428" s="137" t="s">
        <v>28</v>
      </c>
      <c r="E1428" s="141" t="s">
        <v>2691</v>
      </c>
      <c r="F1428" s="88" t="s">
        <v>2692</v>
      </c>
      <c r="G1428" s="89" t="s">
        <v>188</v>
      </c>
      <c r="H1428" s="140">
        <v>165</v>
      </c>
      <c r="I1428" s="154">
        <f t="shared" si="46"/>
        <v>-3.0000000000000103E-2</v>
      </c>
      <c r="J1428" s="155">
        <f t="shared" si="47"/>
        <v>4.9500000000000171</v>
      </c>
      <c r="K1428" s="156">
        <v>160.04999999999998</v>
      </c>
      <c r="L1428" s="75"/>
    </row>
    <row r="1429" spans="1:12" x14ac:dyDescent="0.25">
      <c r="A1429" s="87">
        <v>1419</v>
      </c>
      <c r="B1429" s="137" t="s">
        <v>28</v>
      </c>
      <c r="C1429" s="138" t="s">
        <v>2693</v>
      </c>
      <c r="D1429" s="137" t="s">
        <v>28</v>
      </c>
      <c r="E1429" s="141" t="s">
        <v>2693</v>
      </c>
      <c r="F1429" s="88" t="s">
        <v>2694</v>
      </c>
      <c r="G1429" s="89" t="s">
        <v>188</v>
      </c>
      <c r="H1429" s="140">
        <v>180</v>
      </c>
      <c r="I1429" s="154">
        <f t="shared" si="46"/>
        <v>-3.000000000000003E-2</v>
      </c>
      <c r="J1429" s="155">
        <f t="shared" si="47"/>
        <v>5.4000000000000057</v>
      </c>
      <c r="K1429" s="156">
        <v>174.6</v>
      </c>
      <c r="L1429" s="75"/>
    </row>
    <row r="1430" spans="1:12" x14ac:dyDescent="0.25">
      <c r="A1430" s="87">
        <v>1420</v>
      </c>
      <c r="B1430" s="137" t="s">
        <v>28</v>
      </c>
      <c r="C1430" s="138" t="s">
        <v>2695</v>
      </c>
      <c r="D1430" s="137" t="s">
        <v>28</v>
      </c>
      <c r="E1430" s="141" t="s">
        <v>2695</v>
      </c>
      <c r="F1430" s="88" t="s">
        <v>2696</v>
      </c>
      <c r="G1430" s="89" t="s">
        <v>188</v>
      </c>
      <c r="H1430" s="140">
        <v>382</v>
      </c>
      <c r="I1430" s="154">
        <f t="shared" si="46"/>
        <v>-3.0000000000000096E-2</v>
      </c>
      <c r="J1430" s="155">
        <f t="shared" si="47"/>
        <v>11.460000000000036</v>
      </c>
      <c r="K1430" s="156">
        <v>370.53999999999996</v>
      </c>
      <c r="L1430" s="75"/>
    </row>
    <row r="1431" spans="1:12" x14ac:dyDescent="0.25">
      <c r="A1431" s="87">
        <v>1421</v>
      </c>
      <c r="B1431" s="137" t="s">
        <v>28</v>
      </c>
      <c r="C1431" s="138" t="s">
        <v>2697</v>
      </c>
      <c r="D1431" s="137" t="s">
        <v>28</v>
      </c>
      <c r="E1431" s="141" t="s">
        <v>2697</v>
      </c>
      <c r="F1431" s="88" t="s">
        <v>2698</v>
      </c>
      <c r="G1431" s="89" t="s">
        <v>188</v>
      </c>
      <c r="H1431" s="140">
        <v>1626</v>
      </c>
      <c r="I1431" s="154">
        <f t="shared" si="46"/>
        <v>-2.9999999999999982E-2</v>
      </c>
      <c r="J1431" s="155">
        <f t="shared" si="47"/>
        <v>48.779999999999973</v>
      </c>
      <c r="K1431" s="156">
        <v>1577.22</v>
      </c>
      <c r="L1431" s="75"/>
    </row>
    <row r="1432" spans="1:12" x14ac:dyDescent="0.25">
      <c r="A1432" s="87">
        <v>1422</v>
      </c>
      <c r="B1432" s="137" t="s">
        <v>28</v>
      </c>
      <c r="C1432" s="138" t="s">
        <v>2699</v>
      </c>
      <c r="D1432" s="137" t="s">
        <v>28</v>
      </c>
      <c r="E1432" s="141" t="s">
        <v>2699</v>
      </c>
      <c r="F1432" s="88" t="s">
        <v>2700</v>
      </c>
      <c r="G1432" s="89" t="s">
        <v>188</v>
      </c>
      <c r="H1432" s="140">
        <v>508</v>
      </c>
      <c r="I1432" s="154">
        <f t="shared" si="46"/>
        <v>-3.0000000000000016E-2</v>
      </c>
      <c r="J1432" s="155">
        <f t="shared" si="47"/>
        <v>15.240000000000009</v>
      </c>
      <c r="K1432" s="156">
        <v>492.76</v>
      </c>
      <c r="L1432" s="75"/>
    </row>
    <row r="1433" spans="1:12" x14ac:dyDescent="0.25">
      <c r="A1433" s="87">
        <v>1423</v>
      </c>
      <c r="B1433" s="137" t="s">
        <v>28</v>
      </c>
      <c r="C1433" s="138" t="s">
        <v>2701</v>
      </c>
      <c r="D1433" s="137" t="s">
        <v>28</v>
      </c>
      <c r="E1433" s="141" t="s">
        <v>2701</v>
      </c>
      <c r="F1433" s="88" t="s">
        <v>2700</v>
      </c>
      <c r="G1433" s="89" t="s">
        <v>188</v>
      </c>
      <c r="H1433" s="140">
        <v>526</v>
      </c>
      <c r="I1433" s="154">
        <f t="shared" si="46"/>
        <v>-3.0000000000000058E-2</v>
      </c>
      <c r="J1433" s="155">
        <f t="shared" si="47"/>
        <v>15.78000000000003</v>
      </c>
      <c r="K1433" s="156">
        <v>510.21999999999997</v>
      </c>
      <c r="L1433" s="75"/>
    </row>
    <row r="1434" spans="1:12" x14ac:dyDescent="0.25">
      <c r="A1434" s="87">
        <v>1424</v>
      </c>
      <c r="B1434" s="137" t="s">
        <v>28</v>
      </c>
      <c r="C1434" s="138" t="s">
        <v>2702</v>
      </c>
      <c r="D1434" s="137" t="s">
        <v>28</v>
      </c>
      <c r="E1434" s="141" t="s">
        <v>2702</v>
      </c>
      <c r="F1434" s="88" t="s">
        <v>2703</v>
      </c>
      <c r="G1434" s="89" t="s">
        <v>188</v>
      </c>
      <c r="H1434" s="140">
        <v>1594</v>
      </c>
      <c r="I1434" s="154">
        <f t="shared" si="46"/>
        <v>-2.9999999999999961E-2</v>
      </c>
      <c r="J1434" s="155">
        <f t="shared" si="47"/>
        <v>47.819999999999936</v>
      </c>
      <c r="K1434" s="156">
        <v>1546.18</v>
      </c>
      <c r="L1434" s="75"/>
    </row>
    <row r="1435" spans="1:12" x14ac:dyDescent="0.25">
      <c r="A1435" s="87">
        <v>1425</v>
      </c>
      <c r="B1435" s="137" t="s">
        <v>28</v>
      </c>
      <c r="C1435" s="138" t="s">
        <v>2704</v>
      </c>
      <c r="D1435" s="137" t="s">
        <v>28</v>
      </c>
      <c r="E1435" s="141" t="s">
        <v>2704</v>
      </c>
      <c r="F1435" s="88" t="s">
        <v>2705</v>
      </c>
      <c r="G1435" s="89" t="s">
        <v>188</v>
      </c>
      <c r="H1435" s="140">
        <v>22.55</v>
      </c>
      <c r="I1435" s="154">
        <f t="shared" si="46"/>
        <v>-3.0000000000000034E-2</v>
      </c>
      <c r="J1435" s="155">
        <f t="shared" si="47"/>
        <v>0.67650000000000077</v>
      </c>
      <c r="K1435" s="156">
        <v>21.8735</v>
      </c>
      <c r="L1435" s="75"/>
    </row>
    <row r="1436" spans="1:12" x14ac:dyDescent="0.25">
      <c r="A1436" s="87">
        <v>1426</v>
      </c>
      <c r="B1436" s="137" t="s">
        <v>28</v>
      </c>
      <c r="C1436" s="138" t="s">
        <v>2706</v>
      </c>
      <c r="D1436" s="137" t="s">
        <v>28</v>
      </c>
      <c r="E1436" s="141" t="s">
        <v>2706</v>
      </c>
      <c r="F1436" s="88" t="s">
        <v>2707</v>
      </c>
      <c r="G1436" s="89" t="s">
        <v>188</v>
      </c>
      <c r="H1436" s="140">
        <v>12900</v>
      </c>
      <c r="I1436" s="154">
        <f t="shared" si="46"/>
        <v>-0.03</v>
      </c>
      <c r="J1436" s="155">
        <f t="shared" si="47"/>
        <v>387</v>
      </c>
      <c r="K1436" s="156">
        <v>12513</v>
      </c>
      <c r="L1436" s="75"/>
    </row>
    <row r="1437" spans="1:12" x14ac:dyDescent="0.25">
      <c r="A1437" s="87">
        <v>1427</v>
      </c>
      <c r="B1437" s="137" t="s">
        <v>28</v>
      </c>
      <c r="C1437" s="138" t="s">
        <v>2708</v>
      </c>
      <c r="D1437" s="137" t="s">
        <v>28</v>
      </c>
      <c r="E1437" s="141" t="s">
        <v>2708</v>
      </c>
      <c r="F1437" s="88" t="s">
        <v>2709</v>
      </c>
      <c r="G1437" s="89" t="s">
        <v>188</v>
      </c>
      <c r="H1437" s="140">
        <v>19940</v>
      </c>
      <c r="I1437" s="154">
        <f t="shared" si="46"/>
        <v>-3.0000000000000037E-2</v>
      </c>
      <c r="J1437" s="155">
        <f t="shared" si="47"/>
        <v>598.20000000000073</v>
      </c>
      <c r="K1437" s="156">
        <v>19341.8</v>
      </c>
      <c r="L1437" s="75"/>
    </row>
    <row r="1438" spans="1:12" x14ac:dyDescent="0.25">
      <c r="A1438" s="87">
        <v>1428</v>
      </c>
      <c r="B1438" s="137" t="s">
        <v>28</v>
      </c>
      <c r="C1438" s="138" t="s">
        <v>2710</v>
      </c>
      <c r="D1438" s="137" t="s">
        <v>28</v>
      </c>
      <c r="E1438" s="141" t="s">
        <v>2710</v>
      </c>
      <c r="F1438" s="88" t="s">
        <v>2711</v>
      </c>
      <c r="G1438" s="89" t="s">
        <v>188</v>
      </c>
      <c r="H1438" s="140">
        <v>8480</v>
      </c>
      <c r="I1438" s="154">
        <f t="shared" si="46"/>
        <v>-2.9999999999999957E-2</v>
      </c>
      <c r="J1438" s="155">
        <f t="shared" si="47"/>
        <v>254.39999999999964</v>
      </c>
      <c r="K1438" s="156">
        <v>8225.6</v>
      </c>
      <c r="L1438" s="75"/>
    </row>
    <row r="1439" spans="1:12" x14ac:dyDescent="0.25">
      <c r="A1439" s="87">
        <v>1429</v>
      </c>
      <c r="B1439" s="137" t="s">
        <v>28</v>
      </c>
      <c r="C1439" s="138" t="s">
        <v>2712</v>
      </c>
      <c r="D1439" s="137" t="s">
        <v>28</v>
      </c>
      <c r="E1439" s="141" t="s">
        <v>2712</v>
      </c>
      <c r="F1439" s="88" t="s">
        <v>2713</v>
      </c>
      <c r="G1439" s="89" t="s">
        <v>188</v>
      </c>
      <c r="H1439" s="140">
        <v>4670</v>
      </c>
      <c r="I1439" s="154">
        <f t="shared" si="46"/>
        <v>-3.0000000000000079E-2</v>
      </c>
      <c r="J1439" s="155">
        <f t="shared" si="47"/>
        <v>140.10000000000036</v>
      </c>
      <c r="K1439" s="156">
        <v>4529.8999999999996</v>
      </c>
      <c r="L1439" s="75"/>
    </row>
    <row r="1440" spans="1:12" x14ac:dyDescent="0.25">
      <c r="A1440" s="87">
        <v>1430</v>
      </c>
      <c r="B1440" s="137" t="s">
        <v>28</v>
      </c>
      <c r="C1440" s="138" t="s">
        <v>2714</v>
      </c>
      <c r="D1440" s="137" t="s">
        <v>28</v>
      </c>
      <c r="E1440" s="141" t="s">
        <v>2714</v>
      </c>
      <c r="F1440" s="88" t="s">
        <v>2715</v>
      </c>
      <c r="G1440" s="89" t="s">
        <v>188</v>
      </c>
      <c r="H1440" s="140">
        <v>11660</v>
      </c>
      <c r="I1440" s="154">
        <f t="shared" si="46"/>
        <v>-3.0000000000000093E-2</v>
      </c>
      <c r="J1440" s="155">
        <f t="shared" si="47"/>
        <v>349.80000000000109</v>
      </c>
      <c r="K1440" s="156">
        <v>11310.199999999999</v>
      </c>
      <c r="L1440" s="75"/>
    </row>
    <row r="1441" spans="1:12" x14ac:dyDescent="0.25">
      <c r="A1441" s="87">
        <v>1431</v>
      </c>
      <c r="B1441" s="137" t="s">
        <v>28</v>
      </c>
      <c r="C1441" s="138" t="s">
        <v>2716</v>
      </c>
      <c r="D1441" s="137" t="s">
        <v>28</v>
      </c>
      <c r="E1441" s="141" t="s">
        <v>2716</v>
      </c>
      <c r="F1441" s="88" t="s">
        <v>2717</v>
      </c>
      <c r="G1441" s="89" t="s">
        <v>188</v>
      </c>
      <c r="H1441" s="140">
        <v>44.79</v>
      </c>
      <c r="I1441" s="154">
        <f t="shared" si="46"/>
        <v>-2.9999999999999964E-2</v>
      </c>
      <c r="J1441" s="155">
        <f t="shared" si="47"/>
        <v>1.3436999999999983</v>
      </c>
      <c r="K1441" s="156">
        <v>43.446300000000001</v>
      </c>
      <c r="L1441" s="75"/>
    </row>
    <row r="1442" spans="1:12" x14ac:dyDescent="0.25">
      <c r="A1442" s="87">
        <v>1432</v>
      </c>
      <c r="B1442" s="137" t="s">
        <v>28</v>
      </c>
      <c r="C1442" s="138" t="s">
        <v>2718</v>
      </c>
      <c r="D1442" s="137" t="s">
        <v>28</v>
      </c>
      <c r="E1442" s="141" t="s">
        <v>2718</v>
      </c>
      <c r="F1442" s="88" t="s">
        <v>2719</v>
      </c>
      <c r="G1442" s="89" t="s">
        <v>188</v>
      </c>
      <c r="H1442" s="140">
        <v>44.54</v>
      </c>
      <c r="I1442" s="154">
        <f t="shared" si="46"/>
        <v>-2.9999999999999957E-2</v>
      </c>
      <c r="J1442" s="155">
        <f t="shared" si="47"/>
        <v>1.3361999999999981</v>
      </c>
      <c r="K1442" s="156">
        <v>43.203800000000001</v>
      </c>
      <c r="L1442" s="75"/>
    </row>
    <row r="1443" spans="1:12" x14ac:dyDescent="0.25">
      <c r="A1443" s="87">
        <v>1433</v>
      </c>
      <c r="B1443" s="137" t="s">
        <v>28</v>
      </c>
      <c r="C1443" s="138" t="s">
        <v>2720</v>
      </c>
      <c r="D1443" s="137" t="s">
        <v>28</v>
      </c>
      <c r="E1443" s="141" t="s">
        <v>2720</v>
      </c>
      <c r="F1443" s="88" t="s">
        <v>2721</v>
      </c>
      <c r="G1443" s="89" t="s">
        <v>188</v>
      </c>
      <c r="H1443" s="140">
        <v>227</v>
      </c>
      <c r="I1443" s="154">
        <f t="shared" si="46"/>
        <v>-3.0000000000000009E-2</v>
      </c>
      <c r="J1443" s="155">
        <f t="shared" si="47"/>
        <v>6.8100000000000023</v>
      </c>
      <c r="K1443" s="156">
        <v>220.19</v>
      </c>
      <c r="L1443" s="75"/>
    </row>
    <row r="1444" spans="1:12" x14ac:dyDescent="0.25">
      <c r="A1444" s="87">
        <v>1434</v>
      </c>
      <c r="B1444" s="137" t="s">
        <v>28</v>
      </c>
      <c r="C1444" s="138" t="s">
        <v>2722</v>
      </c>
      <c r="D1444" s="137" t="s">
        <v>28</v>
      </c>
      <c r="E1444" s="141" t="s">
        <v>2722</v>
      </c>
      <c r="F1444" s="88" t="s">
        <v>2723</v>
      </c>
      <c r="G1444" s="89" t="s">
        <v>188</v>
      </c>
      <c r="H1444" s="140">
        <v>117</v>
      </c>
      <c r="I1444" s="154">
        <f t="shared" si="46"/>
        <v>-3.0000000000000044E-2</v>
      </c>
      <c r="J1444" s="155">
        <f t="shared" si="47"/>
        <v>3.5100000000000051</v>
      </c>
      <c r="K1444" s="156">
        <v>113.49</v>
      </c>
      <c r="L1444" s="75"/>
    </row>
    <row r="1445" spans="1:12" x14ac:dyDescent="0.25">
      <c r="A1445" s="87">
        <v>1435</v>
      </c>
      <c r="B1445" s="137" t="s">
        <v>28</v>
      </c>
      <c r="C1445" s="138" t="s">
        <v>2724</v>
      </c>
      <c r="D1445" s="137" t="s">
        <v>28</v>
      </c>
      <c r="E1445" s="141" t="s">
        <v>2724</v>
      </c>
      <c r="F1445" s="88" t="s">
        <v>2725</v>
      </c>
      <c r="G1445" s="89" t="s">
        <v>188</v>
      </c>
      <c r="H1445" s="140">
        <v>108</v>
      </c>
      <c r="I1445" s="154">
        <f t="shared" si="46"/>
        <v>-3.0000000000000086E-2</v>
      </c>
      <c r="J1445" s="155">
        <f t="shared" si="47"/>
        <v>3.2400000000000091</v>
      </c>
      <c r="K1445" s="156">
        <v>104.75999999999999</v>
      </c>
      <c r="L1445" s="75"/>
    </row>
    <row r="1446" spans="1:12" x14ac:dyDescent="0.25">
      <c r="A1446" s="87">
        <v>1436</v>
      </c>
      <c r="B1446" s="137" t="s">
        <v>28</v>
      </c>
      <c r="C1446" s="138" t="s">
        <v>2726</v>
      </c>
      <c r="D1446" s="137" t="s">
        <v>28</v>
      </c>
      <c r="E1446" s="141" t="s">
        <v>2726</v>
      </c>
      <c r="F1446" s="88" t="s">
        <v>2727</v>
      </c>
      <c r="G1446" s="89" t="s">
        <v>188</v>
      </c>
      <c r="H1446" s="140">
        <v>107</v>
      </c>
      <c r="I1446" s="154">
        <f t="shared" si="46"/>
        <v>-3.0000000000000075E-2</v>
      </c>
      <c r="J1446" s="155">
        <f t="shared" si="47"/>
        <v>3.210000000000008</v>
      </c>
      <c r="K1446" s="156">
        <v>103.78999999999999</v>
      </c>
      <c r="L1446" s="75"/>
    </row>
    <row r="1447" spans="1:12" x14ac:dyDescent="0.25">
      <c r="A1447" s="87">
        <v>1437</v>
      </c>
      <c r="B1447" s="137" t="s">
        <v>28</v>
      </c>
      <c r="C1447" s="138" t="s">
        <v>2728</v>
      </c>
      <c r="D1447" s="137" t="s">
        <v>28</v>
      </c>
      <c r="E1447" s="141" t="s">
        <v>2728</v>
      </c>
      <c r="F1447" s="88" t="s">
        <v>2729</v>
      </c>
      <c r="G1447" s="89" t="s">
        <v>188</v>
      </c>
      <c r="H1447" s="140">
        <v>136</v>
      </c>
      <c r="I1447" s="154">
        <f t="shared" si="46"/>
        <v>-3.0000000000000093E-2</v>
      </c>
      <c r="J1447" s="155">
        <f t="shared" si="47"/>
        <v>4.0800000000000125</v>
      </c>
      <c r="K1447" s="156">
        <v>131.91999999999999</v>
      </c>
      <c r="L1447" s="75"/>
    </row>
    <row r="1448" spans="1:12" x14ac:dyDescent="0.25">
      <c r="A1448" s="87">
        <v>1438</v>
      </c>
      <c r="B1448" s="137" t="s">
        <v>28</v>
      </c>
      <c r="C1448" s="138" t="s">
        <v>2730</v>
      </c>
      <c r="D1448" s="137" t="s">
        <v>28</v>
      </c>
      <c r="E1448" s="141" t="s">
        <v>2730</v>
      </c>
      <c r="F1448" s="88" t="s">
        <v>2731</v>
      </c>
      <c r="G1448" s="89" t="s">
        <v>188</v>
      </c>
      <c r="H1448" s="140">
        <v>92.75</v>
      </c>
      <c r="I1448" s="154">
        <f t="shared" si="46"/>
        <v>-2.9999999999999988E-2</v>
      </c>
      <c r="J1448" s="155">
        <f t="shared" si="47"/>
        <v>2.7824999999999989</v>
      </c>
      <c r="K1448" s="156">
        <v>89.967500000000001</v>
      </c>
      <c r="L1448" s="75"/>
    </row>
    <row r="1449" spans="1:12" x14ac:dyDescent="0.25">
      <c r="A1449" s="87">
        <v>1439</v>
      </c>
      <c r="B1449" s="137" t="s">
        <v>28</v>
      </c>
      <c r="C1449" s="138" t="s">
        <v>2732</v>
      </c>
      <c r="D1449" s="137" t="s">
        <v>28</v>
      </c>
      <c r="E1449" s="141" t="s">
        <v>2732</v>
      </c>
      <c r="F1449" s="88" t="s">
        <v>2733</v>
      </c>
      <c r="G1449" s="89" t="s">
        <v>188</v>
      </c>
      <c r="H1449" s="140">
        <v>1348</v>
      </c>
      <c r="I1449" s="154">
        <f t="shared" si="46"/>
        <v>-3.0000000000000041E-2</v>
      </c>
      <c r="J1449" s="155">
        <f t="shared" si="47"/>
        <v>40.440000000000055</v>
      </c>
      <c r="K1449" s="156">
        <v>1307.56</v>
      </c>
      <c r="L1449" s="75"/>
    </row>
    <row r="1450" spans="1:12" x14ac:dyDescent="0.25">
      <c r="A1450" s="87">
        <v>1440</v>
      </c>
      <c r="B1450" s="137" t="s">
        <v>28</v>
      </c>
      <c r="C1450" s="138" t="s">
        <v>2734</v>
      </c>
      <c r="D1450" s="137" t="s">
        <v>28</v>
      </c>
      <c r="E1450" s="141" t="s">
        <v>2734</v>
      </c>
      <c r="F1450" s="88" t="s">
        <v>2735</v>
      </c>
      <c r="G1450" s="89" t="s">
        <v>188</v>
      </c>
      <c r="H1450" s="140">
        <v>1366</v>
      </c>
      <c r="I1450" s="154">
        <f t="shared" si="46"/>
        <v>-3.0000000000000013E-2</v>
      </c>
      <c r="J1450" s="155">
        <f t="shared" si="47"/>
        <v>40.980000000000018</v>
      </c>
      <c r="K1450" s="156">
        <v>1325.02</v>
      </c>
      <c r="L1450" s="75"/>
    </row>
    <row r="1451" spans="1:12" x14ac:dyDescent="0.25">
      <c r="A1451" s="87">
        <v>1441</v>
      </c>
      <c r="B1451" s="137" t="s">
        <v>28</v>
      </c>
      <c r="C1451" s="138" t="s">
        <v>2736</v>
      </c>
      <c r="D1451" s="137" t="s">
        <v>28</v>
      </c>
      <c r="E1451" s="141" t="s">
        <v>2736</v>
      </c>
      <c r="F1451" s="88" t="s">
        <v>2737</v>
      </c>
      <c r="G1451" s="89" t="s">
        <v>188</v>
      </c>
      <c r="H1451" s="140">
        <v>2170</v>
      </c>
      <c r="I1451" s="154">
        <f t="shared" si="46"/>
        <v>-2.9999999999999957E-2</v>
      </c>
      <c r="J1451" s="155">
        <f t="shared" si="47"/>
        <v>65.099999999999909</v>
      </c>
      <c r="K1451" s="156">
        <v>2104.9</v>
      </c>
      <c r="L1451" s="75"/>
    </row>
    <row r="1452" spans="1:12" x14ac:dyDescent="0.25">
      <c r="A1452" s="87">
        <v>1442</v>
      </c>
      <c r="B1452" s="137" t="s">
        <v>28</v>
      </c>
      <c r="C1452" s="138" t="s">
        <v>2738</v>
      </c>
      <c r="D1452" s="137" t="s">
        <v>28</v>
      </c>
      <c r="E1452" s="141" t="s">
        <v>2738</v>
      </c>
      <c r="F1452" s="88" t="s">
        <v>2739</v>
      </c>
      <c r="G1452" s="89" t="s">
        <v>188</v>
      </c>
      <c r="H1452" s="140">
        <v>2120</v>
      </c>
      <c r="I1452" s="154">
        <f t="shared" si="46"/>
        <v>-2.9999999999999957E-2</v>
      </c>
      <c r="J1452" s="155">
        <f t="shared" si="47"/>
        <v>63.599999999999909</v>
      </c>
      <c r="K1452" s="156">
        <v>2056.4</v>
      </c>
      <c r="L1452" s="75"/>
    </row>
    <row r="1453" spans="1:12" x14ac:dyDescent="0.25">
      <c r="A1453" s="87">
        <v>1443</v>
      </c>
      <c r="B1453" s="137" t="s">
        <v>28</v>
      </c>
      <c r="C1453" s="138" t="s">
        <v>2740</v>
      </c>
      <c r="D1453" s="137" t="s">
        <v>28</v>
      </c>
      <c r="E1453" s="141" t="s">
        <v>2740</v>
      </c>
      <c r="F1453" s="88" t="s">
        <v>2741</v>
      </c>
      <c r="G1453" s="89" t="s">
        <v>188</v>
      </c>
      <c r="H1453" s="140">
        <v>237</v>
      </c>
      <c r="I1453" s="154">
        <f t="shared" si="46"/>
        <v>-3.0000000000000058E-2</v>
      </c>
      <c r="J1453" s="155">
        <f t="shared" si="47"/>
        <v>7.1100000000000136</v>
      </c>
      <c r="K1453" s="156">
        <v>229.89</v>
      </c>
      <c r="L1453" s="75"/>
    </row>
    <row r="1454" spans="1:12" x14ac:dyDescent="0.25">
      <c r="A1454" s="87">
        <v>1444</v>
      </c>
      <c r="B1454" s="137" t="s">
        <v>28</v>
      </c>
      <c r="C1454" s="138" t="s">
        <v>2742</v>
      </c>
      <c r="D1454" s="137" t="s">
        <v>28</v>
      </c>
      <c r="E1454" s="141" t="s">
        <v>2742</v>
      </c>
      <c r="F1454" s="88" t="s">
        <v>2743</v>
      </c>
      <c r="G1454" s="89" t="s">
        <v>188</v>
      </c>
      <c r="H1454" s="140">
        <v>232</v>
      </c>
      <c r="I1454" s="154">
        <f t="shared" si="46"/>
        <v>-3.0000000000000034E-2</v>
      </c>
      <c r="J1454" s="155">
        <f t="shared" si="47"/>
        <v>6.960000000000008</v>
      </c>
      <c r="K1454" s="156">
        <v>225.04</v>
      </c>
      <c r="L1454" s="75"/>
    </row>
    <row r="1455" spans="1:12" x14ac:dyDescent="0.25">
      <c r="A1455" s="87">
        <v>1445</v>
      </c>
      <c r="B1455" s="137" t="s">
        <v>28</v>
      </c>
      <c r="C1455" s="138" t="s">
        <v>2744</v>
      </c>
      <c r="D1455" s="137" t="s">
        <v>28</v>
      </c>
      <c r="E1455" s="141" t="s">
        <v>2744</v>
      </c>
      <c r="F1455" s="88" t="s">
        <v>2745</v>
      </c>
      <c r="G1455" s="89" t="s">
        <v>188</v>
      </c>
      <c r="H1455" s="140">
        <v>142</v>
      </c>
      <c r="I1455" s="154">
        <f t="shared" si="46"/>
        <v>-2.9999999999999936E-2</v>
      </c>
      <c r="J1455" s="155">
        <f t="shared" si="47"/>
        <v>4.2599999999999909</v>
      </c>
      <c r="K1455" s="156">
        <v>137.74</v>
      </c>
      <c r="L1455" s="75"/>
    </row>
    <row r="1456" spans="1:12" x14ac:dyDescent="0.25">
      <c r="A1456" s="87">
        <v>1446</v>
      </c>
      <c r="B1456" s="137" t="s">
        <v>28</v>
      </c>
      <c r="C1456" s="138" t="s">
        <v>2746</v>
      </c>
      <c r="D1456" s="137" t="s">
        <v>28</v>
      </c>
      <c r="E1456" s="141" t="s">
        <v>2746</v>
      </c>
      <c r="F1456" s="88" t="s">
        <v>2747</v>
      </c>
      <c r="G1456" s="89" t="s">
        <v>188</v>
      </c>
      <c r="H1456" s="140">
        <v>139</v>
      </c>
      <c r="I1456" s="154">
        <f t="shared" si="46"/>
        <v>-3.0000000000000113E-2</v>
      </c>
      <c r="J1456" s="155">
        <f t="shared" si="47"/>
        <v>4.1700000000000159</v>
      </c>
      <c r="K1456" s="156">
        <v>134.82999999999998</v>
      </c>
      <c r="L1456" s="75"/>
    </row>
    <row r="1457" spans="1:12" x14ac:dyDescent="0.25">
      <c r="A1457" s="87">
        <v>1447</v>
      </c>
      <c r="B1457" s="137" t="s">
        <v>28</v>
      </c>
      <c r="C1457" s="138" t="s">
        <v>2748</v>
      </c>
      <c r="D1457" s="137" t="s">
        <v>28</v>
      </c>
      <c r="E1457" s="141" t="s">
        <v>2748</v>
      </c>
      <c r="F1457" s="88" t="s">
        <v>2749</v>
      </c>
      <c r="G1457" s="89" t="s">
        <v>188</v>
      </c>
      <c r="H1457" s="140">
        <v>566</v>
      </c>
      <c r="I1457" s="154">
        <f t="shared" si="46"/>
        <v>-3.0000000000000034E-2</v>
      </c>
      <c r="J1457" s="155">
        <f t="shared" si="47"/>
        <v>16.980000000000018</v>
      </c>
      <c r="K1457" s="156">
        <v>549.02</v>
      </c>
      <c r="L1457" s="75"/>
    </row>
    <row r="1458" spans="1:12" x14ac:dyDescent="0.25">
      <c r="A1458" s="87">
        <v>1448</v>
      </c>
      <c r="B1458" s="137" t="s">
        <v>28</v>
      </c>
      <c r="C1458" s="138" t="s">
        <v>2750</v>
      </c>
      <c r="D1458" s="137" t="s">
        <v>28</v>
      </c>
      <c r="E1458" s="141" t="s">
        <v>2750</v>
      </c>
      <c r="F1458" s="88" t="s">
        <v>2751</v>
      </c>
      <c r="G1458" s="89" t="s">
        <v>188</v>
      </c>
      <c r="H1458" s="140">
        <v>560</v>
      </c>
      <c r="I1458" s="154">
        <f t="shared" si="46"/>
        <v>-3.000000000000012E-2</v>
      </c>
      <c r="J1458" s="155">
        <f t="shared" si="47"/>
        <v>16.800000000000068</v>
      </c>
      <c r="K1458" s="156">
        <v>543.19999999999993</v>
      </c>
      <c r="L1458" s="75"/>
    </row>
    <row r="1459" spans="1:12" x14ac:dyDescent="0.25">
      <c r="A1459" s="87">
        <v>1449</v>
      </c>
      <c r="B1459" s="137" t="s">
        <v>28</v>
      </c>
      <c r="C1459" s="138" t="s">
        <v>2752</v>
      </c>
      <c r="D1459" s="137" t="s">
        <v>28</v>
      </c>
      <c r="E1459" s="141" t="s">
        <v>2752</v>
      </c>
      <c r="F1459" s="88" t="s">
        <v>2753</v>
      </c>
      <c r="G1459" s="89" t="s">
        <v>188</v>
      </c>
      <c r="H1459" s="140">
        <v>7150</v>
      </c>
      <c r="I1459" s="154">
        <f t="shared" si="46"/>
        <v>-0.03</v>
      </c>
      <c r="J1459" s="155">
        <f t="shared" si="47"/>
        <v>214.5</v>
      </c>
      <c r="K1459" s="156">
        <v>6935.5</v>
      </c>
      <c r="L1459" s="75"/>
    </row>
    <row r="1460" spans="1:12" x14ac:dyDescent="0.25">
      <c r="A1460" s="87">
        <v>1450</v>
      </c>
      <c r="B1460" s="137" t="s">
        <v>28</v>
      </c>
      <c r="C1460" s="138" t="s">
        <v>2754</v>
      </c>
      <c r="D1460" s="137" t="s">
        <v>28</v>
      </c>
      <c r="E1460" s="141" t="s">
        <v>2754</v>
      </c>
      <c r="F1460" s="88" t="s">
        <v>2755</v>
      </c>
      <c r="G1460" s="89" t="s">
        <v>188</v>
      </c>
      <c r="H1460" s="140">
        <v>7110</v>
      </c>
      <c r="I1460" s="154">
        <f t="shared" si="46"/>
        <v>-3.0000000000000027E-2</v>
      </c>
      <c r="J1460" s="155">
        <f t="shared" si="47"/>
        <v>213.30000000000018</v>
      </c>
      <c r="K1460" s="156">
        <v>6896.7</v>
      </c>
      <c r="L1460" s="75"/>
    </row>
    <row r="1461" spans="1:12" x14ac:dyDescent="0.25">
      <c r="A1461" s="87">
        <v>1451</v>
      </c>
      <c r="B1461" s="137" t="s">
        <v>28</v>
      </c>
      <c r="C1461" s="138" t="s">
        <v>2756</v>
      </c>
      <c r="D1461" s="137" t="s">
        <v>28</v>
      </c>
      <c r="E1461" s="141" t="s">
        <v>2756</v>
      </c>
      <c r="F1461" s="88" t="s">
        <v>2757</v>
      </c>
      <c r="G1461" s="89" t="s">
        <v>188</v>
      </c>
      <c r="H1461" s="140">
        <v>804</v>
      </c>
      <c r="I1461" s="154">
        <f t="shared" si="46"/>
        <v>-3.0000000000000006E-2</v>
      </c>
      <c r="J1461" s="155">
        <f t="shared" si="47"/>
        <v>24.120000000000005</v>
      </c>
      <c r="K1461" s="156">
        <v>779.88</v>
      </c>
      <c r="L1461" s="75"/>
    </row>
    <row r="1462" spans="1:12" x14ac:dyDescent="0.25">
      <c r="A1462" s="87">
        <v>1452</v>
      </c>
      <c r="B1462" s="137" t="s">
        <v>28</v>
      </c>
      <c r="C1462" s="138" t="s">
        <v>2758</v>
      </c>
      <c r="D1462" s="137" t="s">
        <v>28</v>
      </c>
      <c r="E1462" s="141" t="s">
        <v>2758</v>
      </c>
      <c r="F1462" s="88" t="s">
        <v>2759</v>
      </c>
      <c r="G1462" s="89" t="s">
        <v>188</v>
      </c>
      <c r="H1462" s="140">
        <v>316</v>
      </c>
      <c r="I1462" s="154">
        <f t="shared" si="46"/>
        <v>-3.0000000000000058E-2</v>
      </c>
      <c r="J1462" s="155">
        <f t="shared" si="47"/>
        <v>9.4800000000000182</v>
      </c>
      <c r="K1462" s="156">
        <v>306.52</v>
      </c>
      <c r="L1462" s="75"/>
    </row>
    <row r="1463" spans="1:12" x14ac:dyDescent="0.25">
      <c r="A1463" s="87">
        <v>1453</v>
      </c>
      <c r="B1463" s="137" t="s">
        <v>28</v>
      </c>
      <c r="C1463" s="138" t="s">
        <v>2760</v>
      </c>
      <c r="D1463" s="137" t="s">
        <v>28</v>
      </c>
      <c r="E1463" s="141" t="s">
        <v>2760</v>
      </c>
      <c r="F1463" s="88" t="s">
        <v>2761</v>
      </c>
      <c r="G1463" s="89" t="s">
        <v>188</v>
      </c>
      <c r="H1463" s="140">
        <v>316</v>
      </c>
      <c r="I1463" s="154">
        <f t="shared" si="46"/>
        <v>-3.0000000000000058E-2</v>
      </c>
      <c r="J1463" s="155">
        <f t="shared" si="47"/>
        <v>9.4800000000000182</v>
      </c>
      <c r="K1463" s="156">
        <v>306.52</v>
      </c>
      <c r="L1463" s="75"/>
    </row>
    <row r="1464" spans="1:12" x14ac:dyDescent="0.25">
      <c r="A1464" s="87">
        <v>1454</v>
      </c>
      <c r="B1464" s="137" t="s">
        <v>28</v>
      </c>
      <c r="C1464" s="138" t="s">
        <v>2762</v>
      </c>
      <c r="D1464" s="137" t="s">
        <v>28</v>
      </c>
      <c r="E1464" s="141" t="s">
        <v>2762</v>
      </c>
      <c r="F1464" s="88" t="s">
        <v>2763</v>
      </c>
      <c r="G1464" s="89" t="s">
        <v>188</v>
      </c>
      <c r="H1464" s="140">
        <v>2940</v>
      </c>
      <c r="I1464" s="154">
        <f t="shared" si="46"/>
        <v>-3.0000000000000093E-2</v>
      </c>
      <c r="J1464" s="155">
        <f t="shared" si="47"/>
        <v>88.200000000000273</v>
      </c>
      <c r="K1464" s="156">
        <v>2851.7999999999997</v>
      </c>
      <c r="L1464" s="75"/>
    </row>
    <row r="1465" spans="1:12" x14ac:dyDescent="0.25">
      <c r="A1465" s="87">
        <v>1455</v>
      </c>
      <c r="B1465" s="137" t="s">
        <v>28</v>
      </c>
      <c r="C1465" s="138" t="s">
        <v>2764</v>
      </c>
      <c r="D1465" s="137" t="s">
        <v>28</v>
      </c>
      <c r="E1465" s="141" t="s">
        <v>2764</v>
      </c>
      <c r="F1465" s="88" t="s">
        <v>2765</v>
      </c>
      <c r="G1465" s="89" t="s">
        <v>188</v>
      </c>
      <c r="H1465" s="140">
        <v>2940</v>
      </c>
      <c r="I1465" s="154">
        <f t="shared" si="46"/>
        <v>-3.0000000000000093E-2</v>
      </c>
      <c r="J1465" s="155">
        <f t="shared" si="47"/>
        <v>88.200000000000273</v>
      </c>
      <c r="K1465" s="156">
        <v>2851.7999999999997</v>
      </c>
      <c r="L1465" s="75"/>
    </row>
    <row r="1466" spans="1:12" x14ac:dyDescent="0.25">
      <c r="A1466" s="87">
        <v>1456</v>
      </c>
      <c r="B1466" s="137" t="s">
        <v>28</v>
      </c>
      <c r="C1466" s="138" t="s">
        <v>2766</v>
      </c>
      <c r="D1466" s="137" t="s">
        <v>28</v>
      </c>
      <c r="E1466" s="141" t="s">
        <v>2766</v>
      </c>
      <c r="F1466" s="88" t="s">
        <v>2767</v>
      </c>
      <c r="G1466" s="89" t="s">
        <v>188</v>
      </c>
      <c r="H1466" s="140">
        <v>1190</v>
      </c>
      <c r="I1466" s="154">
        <f t="shared" si="46"/>
        <v>-3.0000000000000037E-2</v>
      </c>
      <c r="J1466" s="155">
        <f t="shared" si="47"/>
        <v>35.700000000000045</v>
      </c>
      <c r="K1466" s="156">
        <v>1154.3</v>
      </c>
      <c r="L1466" s="75"/>
    </row>
    <row r="1467" spans="1:12" x14ac:dyDescent="0.25">
      <c r="A1467" s="87">
        <v>1457</v>
      </c>
      <c r="B1467" s="137" t="s">
        <v>28</v>
      </c>
      <c r="C1467" s="138" t="s">
        <v>2768</v>
      </c>
      <c r="D1467" s="137" t="s">
        <v>28</v>
      </c>
      <c r="E1467" s="141" t="s">
        <v>2768</v>
      </c>
      <c r="F1467" s="88" t="s">
        <v>2769</v>
      </c>
      <c r="G1467" s="89" t="s">
        <v>188</v>
      </c>
      <c r="H1467" s="140">
        <v>1190</v>
      </c>
      <c r="I1467" s="154">
        <f t="shared" si="46"/>
        <v>-3.0000000000000037E-2</v>
      </c>
      <c r="J1467" s="155">
        <f t="shared" si="47"/>
        <v>35.700000000000045</v>
      </c>
      <c r="K1467" s="156">
        <v>1154.3</v>
      </c>
      <c r="L1467" s="75"/>
    </row>
    <row r="1468" spans="1:12" x14ac:dyDescent="0.25">
      <c r="A1468" s="87">
        <v>1458</v>
      </c>
      <c r="B1468" s="137" t="s">
        <v>28</v>
      </c>
      <c r="C1468" s="138" t="s">
        <v>2770</v>
      </c>
      <c r="D1468" s="137" t="s">
        <v>28</v>
      </c>
      <c r="E1468" s="141" t="s">
        <v>2770</v>
      </c>
      <c r="F1468" s="88" t="s">
        <v>2771</v>
      </c>
      <c r="G1468" s="89" t="s">
        <v>188</v>
      </c>
      <c r="H1468" s="140">
        <v>4445</v>
      </c>
      <c r="I1468" s="154">
        <f t="shared" si="46"/>
        <v>-3.0000000000000082E-2</v>
      </c>
      <c r="J1468" s="155">
        <f t="shared" si="47"/>
        <v>133.35000000000036</v>
      </c>
      <c r="K1468" s="156">
        <v>4311.6499999999996</v>
      </c>
      <c r="L1468" s="75"/>
    </row>
    <row r="1469" spans="1:12" x14ac:dyDescent="0.25">
      <c r="A1469" s="87">
        <v>1459</v>
      </c>
      <c r="B1469" s="137" t="s">
        <v>28</v>
      </c>
      <c r="C1469" s="138" t="s">
        <v>2772</v>
      </c>
      <c r="D1469" s="137" t="s">
        <v>28</v>
      </c>
      <c r="E1469" s="141" t="s">
        <v>2772</v>
      </c>
      <c r="F1469" s="88" t="s">
        <v>2773</v>
      </c>
      <c r="G1469" s="89" t="s">
        <v>188</v>
      </c>
      <c r="H1469" s="140">
        <v>4445</v>
      </c>
      <c r="I1469" s="154">
        <f t="shared" si="46"/>
        <v>-3.0000000000000082E-2</v>
      </c>
      <c r="J1469" s="155">
        <f t="shared" si="47"/>
        <v>133.35000000000036</v>
      </c>
      <c r="K1469" s="156">
        <v>4311.6499999999996</v>
      </c>
      <c r="L1469" s="75"/>
    </row>
    <row r="1470" spans="1:12" x14ac:dyDescent="0.25">
      <c r="A1470" s="87">
        <v>1460</v>
      </c>
      <c r="B1470" s="137" t="s">
        <v>28</v>
      </c>
      <c r="C1470" s="138" t="s">
        <v>2774</v>
      </c>
      <c r="D1470" s="137" t="s">
        <v>28</v>
      </c>
      <c r="E1470" s="141" t="s">
        <v>2774</v>
      </c>
      <c r="F1470" s="88" t="s">
        <v>2775</v>
      </c>
      <c r="G1470" s="89" t="s">
        <v>188</v>
      </c>
      <c r="H1470" s="140">
        <v>19820</v>
      </c>
      <c r="I1470" s="154">
        <f t="shared" si="46"/>
        <v>-3.000000000000011E-2</v>
      </c>
      <c r="J1470" s="155">
        <f t="shared" si="47"/>
        <v>594.60000000000218</v>
      </c>
      <c r="K1470" s="156">
        <v>19225.399999999998</v>
      </c>
      <c r="L1470" s="75"/>
    </row>
    <row r="1471" spans="1:12" x14ac:dyDescent="0.25">
      <c r="A1471" s="87">
        <v>1461</v>
      </c>
      <c r="B1471" s="137" t="s">
        <v>28</v>
      </c>
      <c r="C1471" s="138" t="s">
        <v>2776</v>
      </c>
      <c r="D1471" s="137" t="s">
        <v>28</v>
      </c>
      <c r="E1471" s="141" t="s">
        <v>2776</v>
      </c>
      <c r="F1471" s="88" t="s">
        <v>2777</v>
      </c>
      <c r="G1471" s="89" t="s">
        <v>188</v>
      </c>
      <c r="H1471" s="140">
        <v>19900</v>
      </c>
      <c r="I1471" s="154">
        <f t="shared" si="46"/>
        <v>-0.03</v>
      </c>
      <c r="J1471" s="155">
        <f t="shared" si="47"/>
        <v>597</v>
      </c>
      <c r="K1471" s="156">
        <v>19303</v>
      </c>
      <c r="L1471" s="75"/>
    </row>
    <row r="1472" spans="1:12" x14ac:dyDescent="0.25">
      <c r="A1472" s="87">
        <v>1462</v>
      </c>
      <c r="B1472" s="137" t="s">
        <v>28</v>
      </c>
      <c r="C1472" s="138" t="s">
        <v>2778</v>
      </c>
      <c r="D1472" s="137" t="s">
        <v>28</v>
      </c>
      <c r="E1472" s="141" t="s">
        <v>2778</v>
      </c>
      <c r="F1472" s="88" t="s">
        <v>2779</v>
      </c>
      <c r="G1472" s="89" t="s">
        <v>188</v>
      </c>
      <c r="H1472" s="140">
        <v>102</v>
      </c>
      <c r="I1472" s="154">
        <f t="shared" si="46"/>
        <v>-3.0000000000000023E-2</v>
      </c>
      <c r="J1472" s="155">
        <f t="shared" si="47"/>
        <v>3.0600000000000023</v>
      </c>
      <c r="K1472" s="156">
        <v>98.94</v>
      </c>
      <c r="L1472" s="75"/>
    </row>
    <row r="1473" spans="1:12" x14ac:dyDescent="0.25">
      <c r="A1473" s="87">
        <v>1463</v>
      </c>
      <c r="B1473" s="137" t="s">
        <v>28</v>
      </c>
      <c r="C1473" s="138" t="s">
        <v>2780</v>
      </c>
      <c r="D1473" s="137" t="s">
        <v>28</v>
      </c>
      <c r="E1473" s="141" t="s">
        <v>2780</v>
      </c>
      <c r="F1473" s="88" t="s">
        <v>2781</v>
      </c>
      <c r="G1473" s="89" t="s">
        <v>188</v>
      </c>
      <c r="H1473" s="140">
        <v>816</v>
      </c>
      <c r="I1473" s="154">
        <f t="shared" si="46"/>
        <v>-3.0000000000000023E-2</v>
      </c>
      <c r="J1473" s="155">
        <f t="shared" si="47"/>
        <v>24.480000000000018</v>
      </c>
      <c r="K1473" s="156">
        <v>791.52</v>
      </c>
      <c r="L1473" s="75"/>
    </row>
    <row r="1474" spans="1:12" x14ac:dyDescent="0.25">
      <c r="A1474" s="87">
        <v>1464</v>
      </c>
      <c r="B1474" s="137" t="s">
        <v>28</v>
      </c>
      <c r="C1474" s="138" t="s">
        <v>2782</v>
      </c>
      <c r="D1474" s="137" t="s">
        <v>28</v>
      </c>
      <c r="E1474" s="141" t="s">
        <v>2782</v>
      </c>
      <c r="F1474" s="88" t="s">
        <v>2783</v>
      </c>
      <c r="G1474" s="89" t="s">
        <v>188</v>
      </c>
      <c r="H1474" s="140">
        <v>156</v>
      </c>
      <c r="I1474" s="154">
        <f t="shared" si="46"/>
        <v>-3.0000000000000044E-2</v>
      </c>
      <c r="J1474" s="155">
        <f t="shared" si="47"/>
        <v>4.6800000000000068</v>
      </c>
      <c r="K1474" s="156">
        <v>151.32</v>
      </c>
      <c r="L1474" s="75"/>
    </row>
    <row r="1475" spans="1:12" x14ac:dyDescent="0.25">
      <c r="A1475" s="87">
        <v>1465</v>
      </c>
      <c r="B1475" s="137" t="s">
        <v>28</v>
      </c>
      <c r="C1475" s="138" t="s">
        <v>2784</v>
      </c>
      <c r="D1475" s="137" t="s">
        <v>28</v>
      </c>
      <c r="E1475" s="141" t="s">
        <v>2784</v>
      </c>
      <c r="F1475" s="88" t="s">
        <v>2785</v>
      </c>
      <c r="G1475" s="89" t="s">
        <v>188</v>
      </c>
      <c r="H1475" s="140">
        <v>238</v>
      </c>
      <c r="I1475" s="154">
        <f t="shared" si="46"/>
        <v>-3.0000000000000061E-2</v>
      </c>
      <c r="J1475" s="155">
        <f t="shared" si="47"/>
        <v>7.1400000000000148</v>
      </c>
      <c r="K1475" s="156">
        <v>230.85999999999999</v>
      </c>
      <c r="L1475" s="75"/>
    </row>
    <row r="1476" spans="1:12" x14ac:dyDescent="0.25">
      <c r="A1476" s="87">
        <v>1466</v>
      </c>
      <c r="B1476" s="137" t="s">
        <v>28</v>
      </c>
      <c r="C1476" s="138" t="s">
        <v>2786</v>
      </c>
      <c r="D1476" s="137" t="s">
        <v>28</v>
      </c>
      <c r="E1476" s="141" t="s">
        <v>2786</v>
      </c>
      <c r="F1476" s="88" t="s">
        <v>2787</v>
      </c>
      <c r="G1476" s="89" t="s">
        <v>188</v>
      </c>
      <c r="H1476" s="140">
        <v>238</v>
      </c>
      <c r="I1476" s="154">
        <f t="shared" si="46"/>
        <v>-3.0000000000000061E-2</v>
      </c>
      <c r="J1476" s="155">
        <f t="shared" si="47"/>
        <v>7.1400000000000148</v>
      </c>
      <c r="K1476" s="156">
        <v>230.85999999999999</v>
      </c>
      <c r="L1476" s="75"/>
    </row>
    <row r="1477" spans="1:12" x14ac:dyDescent="0.25">
      <c r="A1477" s="87">
        <v>1467</v>
      </c>
      <c r="B1477" s="137" t="s">
        <v>28</v>
      </c>
      <c r="C1477" s="138" t="s">
        <v>2788</v>
      </c>
      <c r="D1477" s="137" t="s">
        <v>28</v>
      </c>
      <c r="E1477" s="141" t="s">
        <v>2788</v>
      </c>
      <c r="F1477" s="88" t="s">
        <v>3299</v>
      </c>
      <c r="G1477" s="89" t="s">
        <v>188</v>
      </c>
      <c r="H1477" s="140">
        <v>130</v>
      </c>
      <c r="I1477" s="154">
        <f t="shared" si="46"/>
        <v>-3.0000000000000044E-2</v>
      </c>
      <c r="J1477" s="155">
        <f t="shared" si="47"/>
        <v>3.9000000000000057</v>
      </c>
      <c r="K1477" s="156">
        <v>126.1</v>
      </c>
      <c r="L1477" s="75"/>
    </row>
    <row r="1478" spans="1:12" x14ac:dyDescent="0.25">
      <c r="A1478" s="87">
        <v>1468</v>
      </c>
      <c r="B1478" s="137" t="s">
        <v>28</v>
      </c>
      <c r="C1478" s="138" t="s">
        <v>2789</v>
      </c>
      <c r="D1478" s="137" t="s">
        <v>28</v>
      </c>
      <c r="E1478" s="141" t="s">
        <v>2789</v>
      </c>
      <c r="F1478" s="88" t="s">
        <v>3300</v>
      </c>
      <c r="G1478" s="89" t="s">
        <v>188</v>
      </c>
      <c r="H1478" s="140">
        <v>131</v>
      </c>
      <c r="I1478" s="154">
        <f t="shared" si="46"/>
        <v>-3.0000000000000051E-2</v>
      </c>
      <c r="J1478" s="155">
        <f t="shared" si="47"/>
        <v>3.9300000000000068</v>
      </c>
      <c r="K1478" s="156">
        <v>127.07</v>
      </c>
      <c r="L1478" s="75"/>
    </row>
    <row r="1479" spans="1:12" x14ac:dyDescent="0.25">
      <c r="A1479" s="87">
        <v>1469</v>
      </c>
      <c r="B1479" s="137" t="s">
        <v>28</v>
      </c>
      <c r="C1479" s="138" t="s">
        <v>2790</v>
      </c>
      <c r="D1479" s="137" t="s">
        <v>28</v>
      </c>
      <c r="E1479" s="141" t="s">
        <v>2790</v>
      </c>
      <c r="F1479" s="88" t="s">
        <v>2791</v>
      </c>
      <c r="G1479" s="89" t="s">
        <v>188</v>
      </c>
      <c r="H1479" s="140">
        <v>131</v>
      </c>
      <c r="I1479" s="154">
        <f t="shared" si="46"/>
        <v>-3.0000000000000051E-2</v>
      </c>
      <c r="J1479" s="155">
        <f t="shared" si="47"/>
        <v>3.9300000000000068</v>
      </c>
      <c r="K1479" s="156">
        <v>127.07</v>
      </c>
      <c r="L1479" s="75"/>
    </row>
    <row r="1480" spans="1:12" x14ac:dyDescent="0.25">
      <c r="A1480" s="87">
        <v>1470</v>
      </c>
      <c r="B1480" s="137" t="s">
        <v>28</v>
      </c>
      <c r="C1480" s="138" t="s">
        <v>2792</v>
      </c>
      <c r="D1480" s="137" t="s">
        <v>28</v>
      </c>
      <c r="E1480" s="141" t="s">
        <v>2792</v>
      </c>
      <c r="F1480" s="88" t="s">
        <v>3301</v>
      </c>
      <c r="G1480" s="89" t="s">
        <v>188</v>
      </c>
      <c r="H1480" s="140">
        <v>387</v>
      </c>
      <c r="I1480" s="154">
        <f t="shared" si="46"/>
        <v>-3.0000000000000034E-2</v>
      </c>
      <c r="J1480" s="155">
        <f t="shared" si="47"/>
        <v>11.610000000000014</v>
      </c>
      <c r="K1480" s="156">
        <v>375.39</v>
      </c>
      <c r="L1480" s="75"/>
    </row>
    <row r="1481" spans="1:12" x14ac:dyDescent="0.25">
      <c r="A1481" s="87">
        <v>1471</v>
      </c>
      <c r="B1481" s="137" t="s">
        <v>28</v>
      </c>
      <c r="C1481" s="138" t="s">
        <v>2793</v>
      </c>
      <c r="D1481" s="137" t="s">
        <v>28</v>
      </c>
      <c r="E1481" s="141" t="s">
        <v>2793</v>
      </c>
      <c r="F1481" s="88" t="s">
        <v>3302</v>
      </c>
      <c r="G1481" s="89" t="s">
        <v>188</v>
      </c>
      <c r="H1481" s="140">
        <v>389</v>
      </c>
      <c r="I1481" s="154">
        <f t="shared" si="46"/>
        <v>-3.0000000000000041E-2</v>
      </c>
      <c r="J1481" s="155">
        <f t="shared" si="47"/>
        <v>11.670000000000016</v>
      </c>
      <c r="K1481" s="156">
        <v>377.33</v>
      </c>
      <c r="L1481" s="75"/>
    </row>
    <row r="1482" spans="1:12" x14ac:dyDescent="0.25">
      <c r="A1482" s="87">
        <v>1472</v>
      </c>
      <c r="B1482" s="137" t="s">
        <v>28</v>
      </c>
      <c r="C1482" s="138" t="s">
        <v>2794</v>
      </c>
      <c r="D1482" s="137" t="s">
        <v>28</v>
      </c>
      <c r="E1482" s="141" t="s">
        <v>2794</v>
      </c>
      <c r="F1482" s="88" t="s">
        <v>3303</v>
      </c>
      <c r="G1482" s="89" t="s">
        <v>188</v>
      </c>
      <c r="H1482" s="140">
        <v>383</v>
      </c>
      <c r="I1482" s="154">
        <f t="shared" si="46"/>
        <v>-3.0000000000000023E-2</v>
      </c>
      <c r="J1482" s="155">
        <f t="shared" si="47"/>
        <v>11.490000000000009</v>
      </c>
      <c r="K1482" s="156">
        <v>371.51</v>
      </c>
      <c r="L1482" s="75"/>
    </row>
    <row r="1483" spans="1:12" x14ac:dyDescent="0.25">
      <c r="A1483" s="87">
        <v>1473</v>
      </c>
      <c r="B1483" s="137" t="s">
        <v>28</v>
      </c>
      <c r="C1483" s="138" t="s">
        <v>2795</v>
      </c>
      <c r="D1483" s="137" t="s">
        <v>28</v>
      </c>
      <c r="E1483" s="141" t="s">
        <v>2795</v>
      </c>
      <c r="F1483" s="88" t="s">
        <v>2796</v>
      </c>
      <c r="G1483" s="89" t="s">
        <v>188</v>
      </c>
      <c r="H1483" s="140">
        <v>115</v>
      </c>
      <c r="I1483" s="154">
        <f t="shared" si="46"/>
        <v>-3.0000000000000023E-2</v>
      </c>
      <c r="J1483" s="155">
        <f t="shared" si="47"/>
        <v>3.4500000000000028</v>
      </c>
      <c r="K1483" s="156">
        <v>111.55</v>
      </c>
      <c r="L1483" s="75"/>
    </row>
    <row r="1484" spans="1:12" x14ac:dyDescent="0.25">
      <c r="A1484" s="87">
        <v>1474</v>
      </c>
      <c r="B1484" s="137" t="s">
        <v>28</v>
      </c>
      <c r="C1484" s="138" t="s">
        <v>2797</v>
      </c>
      <c r="D1484" s="137" t="s">
        <v>28</v>
      </c>
      <c r="E1484" s="141" t="s">
        <v>2797</v>
      </c>
      <c r="F1484" s="88" t="s">
        <v>3304</v>
      </c>
      <c r="G1484" s="89" t="s">
        <v>188</v>
      </c>
      <c r="H1484" s="140">
        <v>130</v>
      </c>
      <c r="I1484" s="154">
        <f t="shared" ref="I1484:I1547" si="48">(K1484-H1484)/H1484</f>
        <v>-3.0000000000000044E-2</v>
      </c>
      <c r="J1484" s="155">
        <f t="shared" ref="J1484:J1547" si="49">H1484-K1484</f>
        <v>3.9000000000000057</v>
      </c>
      <c r="K1484" s="156">
        <v>126.1</v>
      </c>
      <c r="L1484" s="75"/>
    </row>
    <row r="1485" spans="1:12" x14ac:dyDescent="0.25">
      <c r="A1485" s="87">
        <v>1475</v>
      </c>
      <c r="B1485" s="137" t="s">
        <v>28</v>
      </c>
      <c r="C1485" s="138" t="s">
        <v>2798</v>
      </c>
      <c r="D1485" s="137" t="s">
        <v>28</v>
      </c>
      <c r="E1485" s="141" t="s">
        <v>2798</v>
      </c>
      <c r="F1485" s="88" t="s">
        <v>3305</v>
      </c>
      <c r="G1485" s="89" t="s">
        <v>188</v>
      </c>
      <c r="H1485" s="140">
        <v>395</v>
      </c>
      <c r="I1485" s="154">
        <f t="shared" si="48"/>
        <v>-3.0000000000000058E-2</v>
      </c>
      <c r="J1485" s="155">
        <f t="shared" si="49"/>
        <v>11.850000000000023</v>
      </c>
      <c r="K1485" s="156">
        <v>383.15</v>
      </c>
      <c r="L1485" s="75"/>
    </row>
    <row r="1486" spans="1:12" x14ac:dyDescent="0.25">
      <c r="A1486" s="87">
        <v>1476</v>
      </c>
      <c r="B1486" s="137" t="s">
        <v>28</v>
      </c>
      <c r="C1486" s="138" t="s">
        <v>2799</v>
      </c>
      <c r="D1486" s="137" t="s">
        <v>28</v>
      </c>
      <c r="E1486" s="141" t="s">
        <v>2799</v>
      </c>
      <c r="F1486" s="88" t="s">
        <v>3306</v>
      </c>
      <c r="G1486" s="89" t="s">
        <v>188</v>
      </c>
      <c r="H1486" s="140">
        <v>136</v>
      </c>
      <c r="I1486" s="154">
        <f t="shared" si="48"/>
        <v>-3.0000000000000093E-2</v>
      </c>
      <c r="J1486" s="155">
        <f t="shared" si="49"/>
        <v>4.0800000000000125</v>
      </c>
      <c r="K1486" s="156">
        <v>131.91999999999999</v>
      </c>
      <c r="L1486" s="75"/>
    </row>
    <row r="1487" spans="1:12" x14ac:dyDescent="0.25">
      <c r="A1487" s="87">
        <v>1477</v>
      </c>
      <c r="B1487" s="137" t="s">
        <v>28</v>
      </c>
      <c r="C1487" s="138" t="s">
        <v>2800</v>
      </c>
      <c r="D1487" s="137" t="s">
        <v>28</v>
      </c>
      <c r="E1487" s="141" t="s">
        <v>2800</v>
      </c>
      <c r="F1487" s="88" t="s">
        <v>3307</v>
      </c>
      <c r="G1487" s="89" t="s">
        <v>188</v>
      </c>
      <c r="H1487" s="140">
        <v>413</v>
      </c>
      <c r="I1487" s="154">
        <f t="shared" si="48"/>
        <v>-2.9999999999999968E-2</v>
      </c>
      <c r="J1487" s="155">
        <f t="shared" si="49"/>
        <v>12.389999999999986</v>
      </c>
      <c r="K1487" s="156">
        <v>400.61</v>
      </c>
      <c r="L1487" s="75"/>
    </row>
    <row r="1488" spans="1:12" x14ac:dyDescent="0.25">
      <c r="A1488" s="87">
        <v>1478</v>
      </c>
      <c r="B1488" s="137" t="s">
        <v>28</v>
      </c>
      <c r="C1488" s="138" t="s">
        <v>2801</v>
      </c>
      <c r="D1488" s="137" t="s">
        <v>28</v>
      </c>
      <c r="E1488" s="141" t="s">
        <v>2801</v>
      </c>
      <c r="F1488" s="88" t="s">
        <v>3308</v>
      </c>
      <c r="G1488" s="89" t="s">
        <v>188</v>
      </c>
      <c r="H1488" s="140">
        <v>208</v>
      </c>
      <c r="I1488" s="154">
        <f t="shared" si="48"/>
        <v>-3.0000000000000044E-2</v>
      </c>
      <c r="J1488" s="155">
        <f t="shared" si="49"/>
        <v>6.2400000000000091</v>
      </c>
      <c r="K1488" s="156">
        <v>201.76</v>
      </c>
      <c r="L1488" s="75"/>
    </row>
    <row r="1489" spans="1:12" x14ac:dyDescent="0.25">
      <c r="A1489" s="87">
        <v>1479</v>
      </c>
      <c r="B1489" s="137" t="s">
        <v>28</v>
      </c>
      <c r="C1489" s="138" t="s">
        <v>2802</v>
      </c>
      <c r="D1489" s="137" t="s">
        <v>28</v>
      </c>
      <c r="E1489" s="141" t="s">
        <v>2802</v>
      </c>
      <c r="F1489" s="88" t="s">
        <v>3309</v>
      </c>
      <c r="G1489" s="89" t="s">
        <v>188</v>
      </c>
      <c r="H1489" s="140">
        <v>604</v>
      </c>
      <c r="I1489" s="154">
        <f t="shared" si="48"/>
        <v>-3.0000000000000006E-2</v>
      </c>
      <c r="J1489" s="155">
        <f t="shared" si="49"/>
        <v>18.120000000000005</v>
      </c>
      <c r="K1489" s="156">
        <v>585.88</v>
      </c>
      <c r="L1489" s="75"/>
    </row>
    <row r="1490" spans="1:12" x14ac:dyDescent="0.25">
      <c r="A1490" s="87">
        <v>1480</v>
      </c>
      <c r="B1490" s="137" t="s">
        <v>28</v>
      </c>
      <c r="C1490" s="138" t="s">
        <v>2803</v>
      </c>
      <c r="D1490" s="137" t="s">
        <v>28</v>
      </c>
      <c r="E1490" s="141" t="s">
        <v>2803</v>
      </c>
      <c r="F1490" s="88" t="s">
        <v>3310</v>
      </c>
      <c r="G1490" s="89" t="s">
        <v>188</v>
      </c>
      <c r="H1490" s="140">
        <v>4405</v>
      </c>
      <c r="I1490" s="154">
        <f t="shared" si="48"/>
        <v>-0.05</v>
      </c>
      <c r="J1490" s="155">
        <f t="shared" si="49"/>
        <v>220.25</v>
      </c>
      <c r="K1490" s="156">
        <v>4184.75</v>
      </c>
      <c r="L1490" s="75"/>
    </row>
    <row r="1491" spans="1:12" x14ac:dyDescent="0.25">
      <c r="A1491" s="87">
        <v>1481</v>
      </c>
      <c r="B1491" s="137" t="s">
        <v>28</v>
      </c>
      <c r="C1491" s="138" t="s">
        <v>2804</v>
      </c>
      <c r="D1491" s="137" t="s">
        <v>28</v>
      </c>
      <c r="E1491" s="141" t="s">
        <v>2804</v>
      </c>
      <c r="F1491" s="88" t="s">
        <v>3311</v>
      </c>
      <c r="G1491" s="89" t="s">
        <v>188</v>
      </c>
      <c r="H1491" s="140">
        <v>4830</v>
      </c>
      <c r="I1491" s="154">
        <f t="shared" si="48"/>
        <v>-0.05</v>
      </c>
      <c r="J1491" s="155">
        <f t="shared" si="49"/>
        <v>241.5</v>
      </c>
      <c r="K1491" s="156">
        <v>4588.5</v>
      </c>
      <c r="L1491" s="75"/>
    </row>
    <row r="1492" spans="1:12" x14ac:dyDescent="0.25">
      <c r="A1492" s="87">
        <v>1482</v>
      </c>
      <c r="B1492" s="137" t="s">
        <v>28</v>
      </c>
      <c r="C1492" s="138" t="s">
        <v>2805</v>
      </c>
      <c r="D1492" s="137" t="s">
        <v>28</v>
      </c>
      <c r="E1492" s="141" t="s">
        <v>2805</v>
      </c>
      <c r="F1492" s="88" t="s">
        <v>3312</v>
      </c>
      <c r="G1492" s="89" t="s">
        <v>188</v>
      </c>
      <c r="H1492" s="140">
        <v>4670</v>
      </c>
      <c r="I1492" s="154">
        <f t="shared" si="48"/>
        <v>-0.05</v>
      </c>
      <c r="J1492" s="155">
        <f t="shared" si="49"/>
        <v>233.5</v>
      </c>
      <c r="K1492" s="156">
        <v>4436.5</v>
      </c>
      <c r="L1492" s="75"/>
    </row>
    <row r="1493" spans="1:12" x14ac:dyDescent="0.25">
      <c r="A1493" s="87">
        <v>1483</v>
      </c>
      <c r="B1493" s="137" t="s">
        <v>28</v>
      </c>
      <c r="C1493" s="138" t="s">
        <v>2806</v>
      </c>
      <c r="D1493" s="137" t="s">
        <v>28</v>
      </c>
      <c r="E1493" s="141" t="s">
        <v>2806</v>
      </c>
      <c r="F1493" s="88" t="s">
        <v>3313</v>
      </c>
      <c r="G1493" s="89" t="s">
        <v>188</v>
      </c>
      <c r="H1493" s="140">
        <v>4935</v>
      </c>
      <c r="I1493" s="154">
        <f t="shared" si="48"/>
        <v>-0.05</v>
      </c>
      <c r="J1493" s="155">
        <f t="shared" si="49"/>
        <v>246.75</v>
      </c>
      <c r="K1493" s="156">
        <v>4688.25</v>
      </c>
      <c r="L1493" s="75"/>
    </row>
    <row r="1494" spans="1:12" x14ac:dyDescent="0.25">
      <c r="A1494" s="87">
        <v>1484</v>
      </c>
      <c r="B1494" s="137" t="s">
        <v>28</v>
      </c>
      <c r="C1494" s="138" t="s">
        <v>2807</v>
      </c>
      <c r="D1494" s="137" t="s">
        <v>28</v>
      </c>
      <c r="E1494" s="141" t="s">
        <v>2807</v>
      </c>
      <c r="F1494" s="88" t="s">
        <v>3314</v>
      </c>
      <c r="G1494" s="89" t="s">
        <v>188</v>
      </c>
      <c r="H1494" s="140">
        <v>137</v>
      </c>
      <c r="I1494" s="154">
        <f t="shared" si="48"/>
        <v>-3.00000000000001E-2</v>
      </c>
      <c r="J1494" s="155">
        <f t="shared" si="49"/>
        <v>4.1100000000000136</v>
      </c>
      <c r="K1494" s="156">
        <v>132.88999999999999</v>
      </c>
      <c r="L1494" s="75"/>
    </row>
    <row r="1495" spans="1:12" x14ac:dyDescent="0.25">
      <c r="A1495" s="87">
        <v>1485</v>
      </c>
      <c r="B1495" s="137" t="s">
        <v>28</v>
      </c>
      <c r="C1495" s="138" t="s">
        <v>2808</v>
      </c>
      <c r="D1495" s="137" t="s">
        <v>28</v>
      </c>
      <c r="E1495" s="141" t="s">
        <v>2808</v>
      </c>
      <c r="F1495" s="88" t="s">
        <v>3315</v>
      </c>
      <c r="G1495" s="89" t="s">
        <v>188</v>
      </c>
      <c r="H1495" s="140">
        <v>410</v>
      </c>
      <c r="I1495" s="154">
        <f t="shared" si="48"/>
        <v>-3.0000000000000027E-2</v>
      </c>
      <c r="J1495" s="155">
        <f t="shared" si="49"/>
        <v>12.300000000000011</v>
      </c>
      <c r="K1495" s="156">
        <v>397.7</v>
      </c>
      <c r="L1495" s="75"/>
    </row>
    <row r="1496" spans="1:12" x14ac:dyDescent="0.25">
      <c r="A1496" s="87">
        <v>1486</v>
      </c>
      <c r="B1496" s="137" t="s">
        <v>28</v>
      </c>
      <c r="C1496" s="138" t="s">
        <v>2809</v>
      </c>
      <c r="D1496" s="137" t="s">
        <v>28</v>
      </c>
      <c r="E1496" s="141" t="s">
        <v>2809</v>
      </c>
      <c r="F1496" s="88" t="s">
        <v>2810</v>
      </c>
      <c r="G1496" s="89" t="s">
        <v>188</v>
      </c>
      <c r="H1496" s="140">
        <v>6510</v>
      </c>
      <c r="I1496" s="154">
        <f t="shared" si="48"/>
        <v>-3.0000000000000027E-2</v>
      </c>
      <c r="J1496" s="155">
        <f t="shared" si="49"/>
        <v>195.30000000000018</v>
      </c>
      <c r="K1496" s="156">
        <v>6314.7</v>
      </c>
      <c r="L1496" s="75"/>
    </row>
    <row r="1497" spans="1:12" x14ac:dyDescent="0.25">
      <c r="A1497" s="87">
        <v>1487</v>
      </c>
      <c r="B1497" s="137" t="s">
        <v>28</v>
      </c>
      <c r="C1497" s="138" t="s">
        <v>2811</v>
      </c>
      <c r="D1497" s="137" t="s">
        <v>28</v>
      </c>
      <c r="E1497" s="141" t="s">
        <v>2811</v>
      </c>
      <c r="F1497" s="88" t="s">
        <v>2812</v>
      </c>
      <c r="G1497" s="89" t="s">
        <v>188</v>
      </c>
      <c r="H1497" s="140">
        <v>12400</v>
      </c>
      <c r="I1497" s="154">
        <f t="shared" si="48"/>
        <v>-0.03</v>
      </c>
      <c r="J1497" s="155">
        <f t="shared" si="49"/>
        <v>372</v>
      </c>
      <c r="K1497" s="156">
        <v>12028</v>
      </c>
      <c r="L1497" s="75"/>
    </row>
    <row r="1498" spans="1:12" x14ac:dyDescent="0.25">
      <c r="A1498" s="87">
        <v>1488</v>
      </c>
      <c r="B1498" s="137" t="s">
        <v>28</v>
      </c>
      <c r="C1498" s="138" t="s">
        <v>2813</v>
      </c>
      <c r="D1498" s="137" t="s">
        <v>28</v>
      </c>
      <c r="E1498" s="141" t="s">
        <v>2813</v>
      </c>
      <c r="F1498" s="88" t="s">
        <v>3316</v>
      </c>
      <c r="G1498" s="89" t="s">
        <v>188</v>
      </c>
      <c r="H1498" s="140">
        <v>4145</v>
      </c>
      <c r="I1498" s="154">
        <f t="shared" si="48"/>
        <v>-0.05</v>
      </c>
      <c r="J1498" s="155">
        <f t="shared" si="49"/>
        <v>207.25</v>
      </c>
      <c r="K1498" s="156">
        <f>H1498*0.95</f>
        <v>3937.75</v>
      </c>
      <c r="L1498" s="75"/>
    </row>
    <row r="1499" spans="1:12" x14ac:dyDescent="0.25">
      <c r="A1499" s="87">
        <v>1489</v>
      </c>
      <c r="B1499" s="137" t="s">
        <v>28</v>
      </c>
      <c r="C1499" s="138" t="s">
        <v>2814</v>
      </c>
      <c r="D1499" s="137" t="s">
        <v>28</v>
      </c>
      <c r="E1499" s="141" t="s">
        <v>2814</v>
      </c>
      <c r="F1499" s="88" t="s">
        <v>2815</v>
      </c>
      <c r="G1499" s="89" t="s">
        <v>188</v>
      </c>
      <c r="H1499" s="140">
        <v>33370</v>
      </c>
      <c r="I1499" s="154">
        <f t="shared" si="48"/>
        <v>-3.0000000000000065E-2</v>
      </c>
      <c r="J1499" s="155">
        <f t="shared" si="49"/>
        <v>1001.1000000000022</v>
      </c>
      <c r="K1499" s="156">
        <v>32368.899999999998</v>
      </c>
      <c r="L1499" s="75"/>
    </row>
    <row r="1500" spans="1:12" x14ac:dyDescent="0.25">
      <c r="A1500" s="87">
        <v>1490</v>
      </c>
      <c r="B1500" s="137" t="s">
        <v>28</v>
      </c>
      <c r="C1500" s="138" t="s">
        <v>2816</v>
      </c>
      <c r="D1500" s="137" t="s">
        <v>28</v>
      </c>
      <c r="E1500" s="141" t="s">
        <v>2816</v>
      </c>
      <c r="F1500" s="88" t="s">
        <v>2817</v>
      </c>
      <c r="G1500" s="89" t="s">
        <v>188</v>
      </c>
      <c r="H1500" s="140">
        <v>68100</v>
      </c>
      <c r="I1500" s="154">
        <f t="shared" si="48"/>
        <v>-0.03</v>
      </c>
      <c r="J1500" s="155">
        <f t="shared" si="49"/>
        <v>2043</v>
      </c>
      <c r="K1500" s="156">
        <v>66057</v>
      </c>
      <c r="L1500" s="75"/>
    </row>
    <row r="1501" spans="1:12" x14ac:dyDescent="0.25">
      <c r="A1501" s="87">
        <v>1491</v>
      </c>
      <c r="B1501" s="137" t="s">
        <v>28</v>
      </c>
      <c r="C1501" s="138" t="s">
        <v>2818</v>
      </c>
      <c r="D1501" s="137" t="s">
        <v>28</v>
      </c>
      <c r="E1501" s="141" t="s">
        <v>2818</v>
      </c>
      <c r="F1501" s="88" t="s">
        <v>2819</v>
      </c>
      <c r="G1501" s="89" t="s">
        <v>188</v>
      </c>
      <c r="H1501" s="140">
        <v>100100</v>
      </c>
      <c r="I1501" s="154">
        <f t="shared" si="48"/>
        <v>-0.03</v>
      </c>
      <c r="J1501" s="155">
        <f t="shared" si="49"/>
        <v>3003</v>
      </c>
      <c r="K1501" s="156">
        <v>97097</v>
      </c>
      <c r="L1501" s="75"/>
    </row>
    <row r="1502" spans="1:12" x14ac:dyDescent="0.25">
      <c r="A1502" s="87">
        <v>1492</v>
      </c>
      <c r="B1502" s="137" t="s">
        <v>28</v>
      </c>
      <c r="C1502" s="138" t="s">
        <v>2820</v>
      </c>
      <c r="D1502" s="137" t="s">
        <v>28</v>
      </c>
      <c r="E1502" s="141" t="s">
        <v>2820</v>
      </c>
      <c r="F1502" s="88" t="s">
        <v>2821</v>
      </c>
      <c r="G1502" s="89" t="s">
        <v>188</v>
      </c>
      <c r="H1502" s="140">
        <v>133500</v>
      </c>
      <c r="I1502" s="154">
        <f t="shared" si="48"/>
        <v>-0.03</v>
      </c>
      <c r="J1502" s="155">
        <f t="shared" si="49"/>
        <v>4005</v>
      </c>
      <c r="K1502" s="156">
        <v>129495</v>
      </c>
      <c r="L1502" s="75"/>
    </row>
    <row r="1503" spans="1:12" x14ac:dyDescent="0.25">
      <c r="A1503" s="87">
        <v>1493</v>
      </c>
      <c r="B1503" s="137" t="s">
        <v>28</v>
      </c>
      <c r="C1503" s="138" t="s">
        <v>2822</v>
      </c>
      <c r="D1503" s="137" t="s">
        <v>28</v>
      </c>
      <c r="E1503" s="141" t="s">
        <v>2822</v>
      </c>
      <c r="F1503" s="88" t="s">
        <v>2823</v>
      </c>
      <c r="G1503" s="89" t="s">
        <v>188</v>
      </c>
      <c r="H1503" s="140">
        <v>233600</v>
      </c>
      <c r="I1503" s="154">
        <f t="shared" si="48"/>
        <v>-0.03</v>
      </c>
      <c r="J1503" s="155">
        <f t="shared" si="49"/>
        <v>7008</v>
      </c>
      <c r="K1503" s="156">
        <v>226592</v>
      </c>
      <c r="L1503" s="75"/>
    </row>
    <row r="1504" spans="1:12" x14ac:dyDescent="0.25">
      <c r="A1504" s="87">
        <v>1494</v>
      </c>
      <c r="B1504" s="137" t="s">
        <v>28</v>
      </c>
      <c r="C1504" s="138" t="s">
        <v>2824</v>
      </c>
      <c r="D1504" s="137" t="s">
        <v>28</v>
      </c>
      <c r="E1504" s="141" t="s">
        <v>2824</v>
      </c>
      <c r="F1504" s="88" t="s">
        <v>2825</v>
      </c>
      <c r="G1504" s="89" t="s">
        <v>188</v>
      </c>
      <c r="H1504" s="140">
        <v>267000</v>
      </c>
      <c r="I1504" s="154">
        <f t="shared" si="48"/>
        <v>-0.03</v>
      </c>
      <c r="J1504" s="155">
        <f t="shared" si="49"/>
        <v>8010</v>
      </c>
      <c r="K1504" s="156">
        <v>258990</v>
      </c>
      <c r="L1504" s="75"/>
    </row>
    <row r="1505" spans="1:12" x14ac:dyDescent="0.25">
      <c r="A1505" s="87">
        <v>1495</v>
      </c>
      <c r="B1505" s="137" t="s">
        <v>28</v>
      </c>
      <c r="C1505" s="138" t="s">
        <v>2826</v>
      </c>
      <c r="D1505" s="137" t="s">
        <v>28</v>
      </c>
      <c r="E1505" s="141" t="s">
        <v>2826</v>
      </c>
      <c r="F1505" s="88" t="s">
        <v>3317</v>
      </c>
      <c r="G1505" s="89" t="s">
        <v>188</v>
      </c>
      <c r="H1505" s="140">
        <v>20670</v>
      </c>
      <c r="I1505" s="154">
        <f t="shared" si="48"/>
        <v>-0.1</v>
      </c>
      <c r="J1505" s="155">
        <f t="shared" si="49"/>
        <v>2067</v>
      </c>
      <c r="K1505" s="156">
        <v>18603</v>
      </c>
      <c r="L1505" s="75"/>
    </row>
    <row r="1506" spans="1:12" x14ac:dyDescent="0.25">
      <c r="A1506" s="87">
        <v>1496</v>
      </c>
      <c r="B1506" s="137" t="s">
        <v>28</v>
      </c>
      <c r="C1506" s="138" t="s">
        <v>2827</v>
      </c>
      <c r="D1506" s="137" t="s">
        <v>28</v>
      </c>
      <c r="E1506" s="141" t="s">
        <v>2827</v>
      </c>
      <c r="F1506" s="88" t="s">
        <v>3318</v>
      </c>
      <c r="G1506" s="89" t="s">
        <v>188</v>
      </c>
      <c r="H1506" s="140">
        <v>6890</v>
      </c>
      <c r="I1506" s="154">
        <f t="shared" si="48"/>
        <v>-0.1</v>
      </c>
      <c r="J1506" s="155">
        <f t="shared" si="49"/>
        <v>689</v>
      </c>
      <c r="K1506" s="156">
        <v>6201</v>
      </c>
      <c r="L1506" s="75"/>
    </row>
    <row r="1507" spans="1:12" x14ac:dyDescent="0.25">
      <c r="A1507" s="87">
        <v>1497</v>
      </c>
      <c r="B1507" s="137" t="s">
        <v>28</v>
      </c>
      <c r="C1507" s="138" t="s">
        <v>2828</v>
      </c>
      <c r="D1507" s="137" t="s">
        <v>28</v>
      </c>
      <c r="E1507" s="141" t="s">
        <v>2828</v>
      </c>
      <c r="F1507" s="88" t="s">
        <v>3319</v>
      </c>
      <c r="G1507" s="89" t="s">
        <v>188</v>
      </c>
      <c r="H1507" s="140">
        <v>93100</v>
      </c>
      <c r="I1507" s="154">
        <f t="shared" si="48"/>
        <v>-0.1</v>
      </c>
      <c r="J1507" s="155">
        <f t="shared" si="49"/>
        <v>9310</v>
      </c>
      <c r="K1507" s="156">
        <v>83790</v>
      </c>
      <c r="L1507" s="75"/>
    </row>
    <row r="1508" spans="1:12" x14ac:dyDescent="0.25">
      <c r="A1508" s="87">
        <v>1498</v>
      </c>
      <c r="B1508" s="137" t="s">
        <v>28</v>
      </c>
      <c r="C1508" s="138" t="s">
        <v>2829</v>
      </c>
      <c r="D1508" s="137" t="s">
        <v>28</v>
      </c>
      <c r="E1508" s="141" t="s">
        <v>2829</v>
      </c>
      <c r="F1508" s="88" t="s">
        <v>3320</v>
      </c>
      <c r="G1508" s="89" t="s">
        <v>188</v>
      </c>
      <c r="H1508" s="140">
        <v>7340</v>
      </c>
      <c r="I1508" s="154">
        <f t="shared" si="48"/>
        <v>-0.05</v>
      </c>
      <c r="J1508" s="155">
        <f t="shared" si="49"/>
        <v>367</v>
      </c>
      <c r="K1508" s="156">
        <v>6973</v>
      </c>
      <c r="L1508" s="75"/>
    </row>
    <row r="1509" spans="1:12" x14ac:dyDescent="0.25">
      <c r="A1509" s="87">
        <v>1499</v>
      </c>
      <c r="B1509" s="137" t="s">
        <v>28</v>
      </c>
      <c r="C1509" s="138" t="s">
        <v>2833</v>
      </c>
      <c r="D1509" s="137" t="s">
        <v>28</v>
      </c>
      <c r="E1509" s="141" t="s">
        <v>2833</v>
      </c>
      <c r="F1509" s="88" t="s">
        <v>3321</v>
      </c>
      <c r="G1509" s="89" t="s">
        <v>188</v>
      </c>
      <c r="H1509" s="140">
        <v>788</v>
      </c>
      <c r="I1509" s="154">
        <f t="shared" si="48"/>
        <v>-2.9999999999999982E-2</v>
      </c>
      <c r="J1509" s="155">
        <f t="shared" si="49"/>
        <v>23.639999999999986</v>
      </c>
      <c r="K1509" s="156">
        <v>764.36</v>
      </c>
      <c r="L1509" s="75"/>
    </row>
    <row r="1510" spans="1:12" x14ac:dyDescent="0.25">
      <c r="A1510" s="87">
        <v>1500</v>
      </c>
      <c r="B1510" s="137" t="s">
        <v>28</v>
      </c>
      <c r="C1510" s="138" t="s">
        <v>2834</v>
      </c>
      <c r="D1510" s="137" t="s">
        <v>28</v>
      </c>
      <c r="E1510" s="141" t="s">
        <v>2834</v>
      </c>
      <c r="F1510" s="88" t="s">
        <v>2835</v>
      </c>
      <c r="G1510" s="89" t="s">
        <v>188</v>
      </c>
      <c r="H1510" s="140">
        <v>5800</v>
      </c>
      <c r="I1510" s="154">
        <f t="shared" si="48"/>
        <v>-0.05</v>
      </c>
      <c r="J1510" s="155">
        <f t="shared" si="49"/>
        <v>290</v>
      </c>
      <c r="K1510" s="156">
        <f>H1510*0.95</f>
        <v>5510</v>
      </c>
      <c r="L1510" s="75"/>
    </row>
    <row r="1511" spans="1:12" x14ac:dyDescent="0.25">
      <c r="A1511" s="87">
        <v>1501</v>
      </c>
      <c r="B1511" s="137" t="s">
        <v>28</v>
      </c>
      <c r="C1511" s="138" t="s">
        <v>2836</v>
      </c>
      <c r="D1511" s="137" t="s">
        <v>28</v>
      </c>
      <c r="E1511" s="141" t="s">
        <v>2836</v>
      </c>
      <c r="F1511" s="88" t="s">
        <v>3322</v>
      </c>
      <c r="G1511" s="89" t="s">
        <v>188</v>
      </c>
      <c r="H1511" s="140">
        <v>76200</v>
      </c>
      <c r="I1511" s="154">
        <f t="shared" si="48"/>
        <v>-0.03</v>
      </c>
      <c r="J1511" s="155">
        <f t="shared" si="49"/>
        <v>2286</v>
      </c>
      <c r="K1511" s="156">
        <v>73914</v>
      </c>
      <c r="L1511" s="75"/>
    </row>
    <row r="1512" spans="1:12" x14ac:dyDescent="0.25">
      <c r="A1512" s="87">
        <v>1502</v>
      </c>
      <c r="B1512" s="137" t="s">
        <v>28</v>
      </c>
      <c r="C1512" s="138" t="s">
        <v>2837</v>
      </c>
      <c r="D1512" s="137" t="s">
        <v>28</v>
      </c>
      <c r="E1512" s="141" t="s">
        <v>2837</v>
      </c>
      <c r="F1512" s="88" t="s">
        <v>3323</v>
      </c>
      <c r="G1512" s="89" t="s">
        <v>188</v>
      </c>
      <c r="H1512" s="140">
        <v>78800</v>
      </c>
      <c r="I1512" s="154">
        <f t="shared" si="48"/>
        <v>-0.03</v>
      </c>
      <c r="J1512" s="155">
        <f t="shared" si="49"/>
        <v>2364</v>
      </c>
      <c r="K1512" s="156">
        <v>76436</v>
      </c>
      <c r="L1512" s="75"/>
    </row>
    <row r="1513" spans="1:12" x14ac:dyDescent="0.25">
      <c r="A1513" s="87">
        <v>1503</v>
      </c>
      <c r="B1513" s="137" t="s">
        <v>28</v>
      </c>
      <c r="C1513" s="138" t="s">
        <v>2838</v>
      </c>
      <c r="D1513" s="137" t="s">
        <v>28</v>
      </c>
      <c r="E1513" s="141" t="s">
        <v>2838</v>
      </c>
      <c r="F1513" s="88" t="s">
        <v>3324</v>
      </c>
      <c r="G1513" s="89" t="s">
        <v>188</v>
      </c>
      <c r="H1513" s="140">
        <v>79900</v>
      </c>
      <c r="I1513" s="154">
        <f t="shared" si="48"/>
        <v>-0.03</v>
      </c>
      <c r="J1513" s="155">
        <f t="shared" si="49"/>
        <v>2397</v>
      </c>
      <c r="K1513" s="156">
        <v>77503</v>
      </c>
      <c r="L1513" s="75"/>
    </row>
    <row r="1514" spans="1:12" x14ac:dyDescent="0.25">
      <c r="A1514" s="87">
        <v>1504</v>
      </c>
      <c r="B1514" s="137" t="s">
        <v>28</v>
      </c>
      <c r="C1514" s="138" t="s">
        <v>2839</v>
      </c>
      <c r="D1514" s="137" t="s">
        <v>28</v>
      </c>
      <c r="E1514" s="141" t="s">
        <v>2839</v>
      </c>
      <c r="F1514" s="88" t="s">
        <v>3325</v>
      </c>
      <c r="G1514" s="89" t="s">
        <v>188</v>
      </c>
      <c r="H1514" s="140">
        <v>72900</v>
      </c>
      <c r="I1514" s="154">
        <f t="shared" si="48"/>
        <v>-0.03</v>
      </c>
      <c r="J1514" s="155">
        <f t="shared" si="49"/>
        <v>2187</v>
      </c>
      <c r="K1514" s="156">
        <v>70713</v>
      </c>
      <c r="L1514" s="75"/>
    </row>
    <row r="1515" spans="1:12" x14ac:dyDescent="0.25">
      <c r="A1515" s="87">
        <v>1505</v>
      </c>
      <c r="B1515" s="137" t="s">
        <v>28</v>
      </c>
      <c r="C1515" s="138" t="s">
        <v>2840</v>
      </c>
      <c r="D1515" s="137" t="s">
        <v>28</v>
      </c>
      <c r="E1515" s="141" t="s">
        <v>2840</v>
      </c>
      <c r="F1515" s="88" t="s">
        <v>3326</v>
      </c>
      <c r="G1515" s="89" t="s">
        <v>188</v>
      </c>
      <c r="H1515" s="140">
        <v>76800</v>
      </c>
      <c r="I1515" s="154">
        <f t="shared" si="48"/>
        <v>-0.03</v>
      </c>
      <c r="J1515" s="155">
        <f t="shared" si="49"/>
        <v>2304</v>
      </c>
      <c r="K1515" s="156">
        <v>74496</v>
      </c>
      <c r="L1515" s="75"/>
    </row>
    <row r="1516" spans="1:12" x14ac:dyDescent="0.25">
      <c r="A1516" s="87">
        <v>1506</v>
      </c>
      <c r="B1516" s="137" t="s">
        <v>28</v>
      </c>
      <c r="C1516" s="138" t="s">
        <v>2841</v>
      </c>
      <c r="D1516" s="137" t="s">
        <v>28</v>
      </c>
      <c r="E1516" s="141" t="s">
        <v>2841</v>
      </c>
      <c r="F1516" s="88" t="s">
        <v>3327</v>
      </c>
      <c r="G1516" s="89" t="s">
        <v>188</v>
      </c>
      <c r="H1516" s="140">
        <v>76200</v>
      </c>
      <c r="I1516" s="154">
        <f t="shared" si="48"/>
        <v>-0.03</v>
      </c>
      <c r="J1516" s="155">
        <f t="shared" si="49"/>
        <v>2286</v>
      </c>
      <c r="K1516" s="156">
        <v>73914</v>
      </c>
      <c r="L1516" s="75"/>
    </row>
    <row r="1517" spans="1:12" x14ac:dyDescent="0.25">
      <c r="A1517" s="87">
        <v>1507</v>
      </c>
      <c r="B1517" s="137" t="s">
        <v>28</v>
      </c>
      <c r="C1517" s="138" t="s">
        <v>2842</v>
      </c>
      <c r="D1517" s="137" t="s">
        <v>28</v>
      </c>
      <c r="E1517" s="141" t="s">
        <v>2842</v>
      </c>
      <c r="F1517" s="88" t="s">
        <v>3328</v>
      </c>
      <c r="G1517" s="89" t="s">
        <v>188</v>
      </c>
      <c r="H1517" s="140">
        <v>94900</v>
      </c>
      <c r="I1517" s="154">
        <f t="shared" si="48"/>
        <v>-0.03</v>
      </c>
      <c r="J1517" s="155">
        <f t="shared" si="49"/>
        <v>2847</v>
      </c>
      <c r="K1517" s="156">
        <v>92053</v>
      </c>
      <c r="L1517" s="75"/>
    </row>
    <row r="1518" spans="1:12" x14ac:dyDescent="0.25">
      <c r="A1518" s="87">
        <v>1508</v>
      </c>
      <c r="B1518" s="137" t="s">
        <v>28</v>
      </c>
      <c r="C1518" s="138" t="s">
        <v>2843</v>
      </c>
      <c r="D1518" s="137" t="s">
        <v>28</v>
      </c>
      <c r="E1518" s="141" t="s">
        <v>2843</v>
      </c>
      <c r="F1518" s="88" t="s">
        <v>3329</v>
      </c>
      <c r="G1518" s="89" t="s">
        <v>188</v>
      </c>
      <c r="H1518" s="140">
        <v>98700</v>
      </c>
      <c r="I1518" s="154">
        <f t="shared" si="48"/>
        <v>-0.03</v>
      </c>
      <c r="J1518" s="155">
        <f t="shared" si="49"/>
        <v>2961</v>
      </c>
      <c r="K1518" s="156">
        <v>95739</v>
      </c>
      <c r="L1518" s="75"/>
    </row>
    <row r="1519" spans="1:12" x14ac:dyDescent="0.25">
      <c r="A1519" s="87">
        <v>1509</v>
      </c>
      <c r="B1519" s="137" t="s">
        <v>28</v>
      </c>
      <c r="C1519" s="138" t="s">
        <v>2844</v>
      </c>
      <c r="D1519" s="137" t="s">
        <v>28</v>
      </c>
      <c r="E1519" s="141" t="s">
        <v>2844</v>
      </c>
      <c r="F1519" s="88" t="s">
        <v>3330</v>
      </c>
      <c r="G1519" s="89" t="s">
        <v>188</v>
      </c>
      <c r="H1519" s="140">
        <v>92000</v>
      </c>
      <c r="I1519" s="154">
        <f t="shared" si="48"/>
        <v>-0.03</v>
      </c>
      <c r="J1519" s="155">
        <f t="shared" si="49"/>
        <v>2760</v>
      </c>
      <c r="K1519" s="156">
        <v>89240</v>
      </c>
      <c r="L1519" s="75"/>
    </row>
    <row r="1520" spans="1:12" x14ac:dyDescent="0.25">
      <c r="A1520" s="87">
        <v>1510</v>
      </c>
      <c r="B1520" s="137" t="s">
        <v>28</v>
      </c>
      <c r="C1520" s="138" t="s">
        <v>2845</v>
      </c>
      <c r="D1520" s="137" t="s">
        <v>28</v>
      </c>
      <c r="E1520" s="141" t="s">
        <v>2845</v>
      </c>
      <c r="F1520" s="88" t="s">
        <v>3331</v>
      </c>
      <c r="G1520" s="89" t="s">
        <v>188</v>
      </c>
      <c r="H1520" s="140">
        <v>98700</v>
      </c>
      <c r="I1520" s="154">
        <f t="shared" si="48"/>
        <v>-0.03</v>
      </c>
      <c r="J1520" s="155">
        <f t="shared" si="49"/>
        <v>2961</v>
      </c>
      <c r="K1520" s="156">
        <v>95739</v>
      </c>
      <c r="L1520" s="75"/>
    </row>
    <row r="1521" spans="1:12" x14ac:dyDescent="0.25">
      <c r="A1521" s="87">
        <v>1511</v>
      </c>
      <c r="B1521" s="137" t="s">
        <v>28</v>
      </c>
      <c r="C1521" s="138" t="s">
        <v>2846</v>
      </c>
      <c r="D1521" s="137" t="s">
        <v>28</v>
      </c>
      <c r="E1521" s="141" t="s">
        <v>2846</v>
      </c>
      <c r="F1521" s="88" t="s">
        <v>3332</v>
      </c>
      <c r="G1521" s="89" t="s">
        <v>188</v>
      </c>
      <c r="H1521" s="140">
        <v>95800</v>
      </c>
      <c r="I1521" s="154">
        <f t="shared" si="48"/>
        <v>-0.03</v>
      </c>
      <c r="J1521" s="155">
        <f t="shared" si="49"/>
        <v>2874</v>
      </c>
      <c r="K1521" s="156">
        <v>92926</v>
      </c>
      <c r="L1521" s="75"/>
    </row>
    <row r="1522" spans="1:12" x14ac:dyDescent="0.25">
      <c r="A1522" s="87">
        <v>1512</v>
      </c>
      <c r="B1522" s="137" t="s">
        <v>28</v>
      </c>
      <c r="C1522" s="138" t="s">
        <v>2847</v>
      </c>
      <c r="D1522" s="137" t="s">
        <v>28</v>
      </c>
      <c r="E1522" s="141" t="s">
        <v>2847</v>
      </c>
      <c r="F1522" s="88" t="s">
        <v>3333</v>
      </c>
      <c r="G1522" s="89" t="s">
        <v>188</v>
      </c>
      <c r="H1522" s="140">
        <v>94900</v>
      </c>
      <c r="I1522" s="154">
        <f t="shared" si="48"/>
        <v>-0.03</v>
      </c>
      <c r="J1522" s="155">
        <f t="shared" si="49"/>
        <v>2847</v>
      </c>
      <c r="K1522" s="156">
        <v>92053</v>
      </c>
      <c r="L1522" s="75"/>
    </row>
    <row r="1523" spans="1:12" x14ac:dyDescent="0.25">
      <c r="A1523" s="87">
        <v>1513</v>
      </c>
      <c r="B1523" s="137" t="s">
        <v>28</v>
      </c>
      <c r="C1523" s="138" t="s">
        <v>2848</v>
      </c>
      <c r="D1523" s="137" t="s">
        <v>28</v>
      </c>
      <c r="E1523" s="141" t="s">
        <v>2848</v>
      </c>
      <c r="F1523" s="88" t="s">
        <v>3334</v>
      </c>
      <c r="G1523" s="89" t="s">
        <v>188</v>
      </c>
      <c r="H1523" s="140">
        <v>189500</v>
      </c>
      <c r="I1523" s="154">
        <f t="shared" si="48"/>
        <v>-0.05</v>
      </c>
      <c r="J1523" s="155">
        <f t="shared" si="49"/>
        <v>9475</v>
      </c>
      <c r="K1523" s="156">
        <f>H1523*0.95</f>
        <v>180025</v>
      </c>
      <c r="L1523" s="75"/>
    </row>
    <row r="1524" spans="1:12" x14ac:dyDescent="0.25">
      <c r="A1524" s="87">
        <v>1514</v>
      </c>
      <c r="B1524" s="137" t="s">
        <v>28</v>
      </c>
      <c r="C1524" s="138" t="s">
        <v>2849</v>
      </c>
      <c r="D1524" s="137" t="s">
        <v>28</v>
      </c>
      <c r="E1524" s="141" t="s">
        <v>2849</v>
      </c>
      <c r="F1524" s="88" t="s">
        <v>3335</v>
      </c>
      <c r="G1524" s="89" t="s">
        <v>188</v>
      </c>
      <c r="H1524" s="140">
        <v>7250</v>
      </c>
      <c r="I1524" s="154">
        <f t="shared" si="48"/>
        <v>-0.05</v>
      </c>
      <c r="J1524" s="155">
        <f t="shared" si="49"/>
        <v>362.5</v>
      </c>
      <c r="K1524" s="156">
        <v>6887.5</v>
      </c>
      <c r="L1524" s="75"/>
    </row>
    <row r="1525" spans="1:12" x14ac:dyDescent="0.25">
      <c r="A1525" s="87">
        <v>1515</v>
      </c>
      <c r="B1525" s="137" t="s">
        <v>28</v>
      </c>
      <c r="C1525" s="138" t="s">
        <v>2850</v>
      </c>
      <c r="D1525" s="137" t="s">
        <v>28</v>
      </c>
      <c r="E1525" s="141" t="s">
        <v>2850</v>
      </c>
      <c r="F1525" s="88" t="s">
        <v>3336</v>
      </c>
      <c r="G1525" s="89" t="s">
        <v>188</v>
      </c>
      <c r="H1525" s="140">
        <v>12540</v>
      </c>
      <c r="I1525" s="154">
        <f t="shared" si="48"/>
        <v>-0.05</v>
      </c>
      <c r="J1525" s="155">
        <f t="shared" si="49"/>
        <v>627</v>
      </c>
      <c r="K1525" s="156">
        <v>11913</v>
      </c>
      <c r="L1525" s="75"/>
    </row>
    <row r="1526" spans="1:12" x14ac:dyDescent="0.25">
      <c r="A1526" s="87">
        <v>1516</v>
      </c>
      <c r="B1526" s="137" t="s">
        <v>28</v>
      </c>
      <c r="C1526" s="138" t="s">
        <v>2851</v>
      </c>
      <c r="D1526" s="137" t="s">
        <v>28</v>
      </c>
      <c r="E1526" s="141" t="s">
        <v>2851</v>
      </c>
      <c r="F1526" s="88" t="s">
        <v>3337</v>
      </c>
      <c r="G1526" s="89" t="s">
        <v>188</v>
      </c>
      <c r="H1526" s="140">
        <v>18900</v>
      </c>
      <c r="I1526" s="154">
        <f t="shared" si="48"/>
        <v>-0.05</v>
      </c>
      <c r="J1526" s="155">
        <f t="shared" si="49"/>
        <v>945</v>
      </c>
      <c r="K1526" s="156">
        <v>17955</v>
      </c>
      <c r="L1526" s="75"/>
    </row>
    <row r="1527" spans="1:12" x14ac:dyDescent="0.25">
      <c r="A1527" s="87">
        <v>1517</v>
      </c>
      <c r="B1527" s="137" t="s">
        <v>28</v>
      </c>
      <c r="C1527" s="138" t="s">
        <v>2852</v>
      </c>
      <c r="D1527" s="137" t="s">
        <v>28</v>
      </c>
      <c r="E1527" s="141" t="s">
        <v>2852</v>
      </c>
      <c r="F1527" s="88" t="s">
        <v>3338</v>
      </c>
      <c r="G1527" s="89" t="s">
        <v>188</v>
      </c>
      <c r="H1527" s="140">
        <v>37790</v>
      </c>
      <c r="I1527" s="154">
        <f t="shared" si="48"/>
        <v>-0.05</v>
      </c>
      <c r="J1527" s="155">
        <f t="shared" si="49"/>
        <v>1889.5</v>
      </c>
      <c r="K1527" s="156">
        <v>35900.5</v>
      </c>
      <c r="L1527" s="75"/>
    </row>
    <row r="1528" spans="1:12" x14ac:dyDescent="0.25">
      <c r="A1528" s="87">
        <v>1518</v>
      </c>
      <c r="B1528" s="137" t="s">
        <v>28</v>
      </c>
      <c r="C1528" s="138" t="s">
        <v>2853</v>
      </c>
      <c r="D1528" s="137" t="s">
        <v>28</v>
      </c>
      <c r="E1528" s="141" t="s">
        <v>2853</v>
      </c>
      <c r="F1528" s="88" t="s">
        <v>3339</v>
      </c>
      <c r="G1528" s="89" t="s">
        <v>188</v>
      </c>
      <c r="H1528" s="140">
        <v>5820</v>
      </c>
      <c r="I1528" s="154">
        <f t="shared" si="48"/>
        <v>-0.05</v>
      </c>
      <c r="J1528" s="155">
        <f t="shared" si="49"/>
        <v>291</v>
      </c>
      <c r="K1528" s="156">
        <v>5529</v>
      </c>
      <c r="L1528" s="75"/>
    </row>
    <row r="1529" spans="1:12" x14ac:dyDescent="0.25">
      <c r="A1529" s="87">
        <v>1519</v>
      </c>
      <c r="B1529" s="137" t="s">
        <v>28</v>
      </c>
      <c r="C1529" s="138" t="s">
        <v>2854</v>
      </c>
      <c r="D1529" s="137" t="s">
        <v>28</v>
      </c>
      <c r="E1529" s="141" t="s">
        <v>2854</v>
      </c>
      <c r="F1529" s="88" t="s">
        <v>3340</v>
      </c>
      <c r="G1529" s="89" t="s">
        <v>188</v>
      </c>
      <c r="H1529" s="140">
        <v>5820</v>
      </c>
      <c r="I1529" s="154">
        <f t="shared" si="48"/>
        <v>-0.05</v>
      </c>
      <c r="J1529" s="155">
        <f t="shared" si="49"/>
        <v>291</v>
      </c>
      <c r="K1529" s="156">
        <v>5529</v>
      </c>
      <c r="L1529" s="75"/>
    </row>
    <row r="1530" spans="1:12" x14ac:dyDescent="0.25">
      <c r="A1530" s="87">
        <v>1520</v>
      </c>
      <c r="B1530" s="137" t="s">
        <v>28</v>
      </c>
      <c r="C1530" s="138" t="s">
        <v>2855</v>
      </c>
      <c r="D1530" s="137" t="s">
        <v>28</v>
      </c>
      <c r="E1530" s="141" t="s">
        <v>2855</v>
      </c>
      <c r="F1530" s="88" t="s">
        <v>3341</v>
      </c>
      <c r="G1530" s="89" t="s">
        <v>188</v>
      </c>
      <c r="H1530" s="140">
        <v>5820</v>
      </c>
      <c r="I1530" s="154">
        <f t="shared" si="48"/>
        <v>-0.05</v>
      </c>
      <c r="J1530" s="155">
        <f t="shared" si="49"/>
        <v>291</v>
      </c>
      <c r="K1530" s="156">
        <v>5529</v>
      </c>
      <c r="L1530" s="75"/>
    </row>
    <row r="1531" spans="1:12" x14ac:dyDescent="0.25">
      <c r="A1531" s="87">
        <v>1521</v>
      </c>
      <c r="B1531" s="137" t="s">
        <v>28</v>
      </c>
      <c r="C1531" s="138" t="s">
        <v>2856</v>
      </c>
      <c r="D1531" s="137" t="s">
        <v>28</v>
      </c>
      <c r="E1531" s="141" t="s">
        <v>2856</v>
      </c>
      <c r="F1531" s="88" t="s">
        <v>3342</v>
      </c>
      <c r="G1531" s="89" t="s">
        <v>188</v>
      </c>
      <c r="H1531" s="140">
        <v>5820</v>
      </c>
      <c r="I1531" s="154">
        <f t="shared" si="48"/>
        <v>-0.05</v>
      </c>
      <c r="J1531" s="155">
        <f t="shared" si="49"/>
        <v>291</v>
      </c>
      <c r="K1531" s="156">
        <v>5529</v>
      </c>
      <c r="L1531" s="75"/>
    </row>
    <row r="1532" spans="1:12" x14ac:dyDescent="0.25">
      <c r="A1532" s="87">
        <v>1522</v>
      </c>
      <c r="B1532" s="137" t="s">
        <v>28</v>
      </c>
      <c r="C1532" s="138" t="s">
        <v>2857</v>
      </c>
      <c r="D1532" s="137" t="s">
        <v>28</v>
      </c>
      <c r="E1532" s="141" t="s">
        <v>2857</v>
      </c>
      <c r="F1532" s="88" t="s">
        <v>3343</v>
      </c>
      <c r="G1532" s="89" t="s">
        <v>188</v>
      </c>
      <c r="H1532" s="140">
        <v>6300</v>
      </c>
      <c r="I1532" s="154">
        <f t="shared" si="48"/>
        <v>-0.05</v>
      </c>
      <c r="J1532" s="155">
        <f t="shared" si="49"/>
        <v>315</v>
      </c>
      <c r="K1532" s="156">
        <v>5985</v>
      </c>
      <c r="L1532" s="75"/>
    </row>
    <row r="1533" spans="1:12" x14ac:dyDescent="0.25">
      <c r="A1533" s="87">
        <v>1523</v>
      </c>
      <c r="B1533" s="137" t="s">
        <v>28</v>
      </c>
      <c r="C1533" s="138" t="s">
        <v>2858</v>
      </c>
      <c r="D1533" s="137" t="s">
        <v>28</v>
      </c>
      <c r="E1533" s="141" t="s">
        <v>2858</v>
      </c>
      <c r="F1533" s="88" t="s">
        <v>3344</v>
      </c>
      <c r="G1533" s="89" t="s">
        <v>188</v>
      </c>
      <c r="H1533" s="140">
        <v>3070</v>
      </c>
      <c r="I1533" s="154">
        <f t="shared" si="48"/>
        <v>-0.05</v>
      </c>
      <c r="J1533" s="155">
        <f t="shared" si="49"/>
        <v>153.5</v>
      </c>
      <c r="K1533" s="156">
        <v>2916.5</v>
      </c>
      <c r="L1533" s="75"/>
    </row>
    <row r="1534" spans="1:12" x14ac:dyDescent="0.25">
      <c r="A1534" s="87">
        <v>1524</v>
      </c>
      <c r="B1534" s="137" t="s">
        <v>28</v>
      </c>
      <c r="C1534" s="138" t="s">
        <v>2859</v>
      </c>
      <c r="D1534" s="137" t="s">
        <v>28</v>
      </c>
      <c r="E1534" s="141" t="s">
        <v>2859</v>
      </c>
      <c r="F1534" s="88" t="s">
        <v>3345</v>
      </c>
      <c r="G1534" s="89" t="s">
        <v>188</v>
      </c>
      <c r="H1534" s="140">
        <v>251</v>
      </c>
      <c r="I1534" s="154">
        <f t="shared" si="48"/>
        <v>-0.20999999999999991</v>
      </c>
      <c r="J1534" s="155">
        <f t="shared" si="49"/>
        <v>52.70999999999998</v>
      </c>
      <c r="K1534" s="156">
        <f>H1534*0.79</f>
        <v>198.29000000000002</v>
      </c>
      <c r="L1534" s="75"/>
    </row>
    <row r="1535" spans="1:12" x14ac:dyDescent="0.25">
      <c r="A1535" s="87">
        <v>1525</v>
      </c>
      <c r="B1535" s="137" t="s">
        <v>28</v>
      </c>
      <c r="C1535" s="138" t="s">
        <v>2860</v>
      </c>
      <c r="D1535" s="137" t="s">
        <v>28</v>
      </c>
      <c r="E1535" s="141" t="s">
        <v>2860</v>
      </c>
      <c r="F1535" s="88" t="s">
        <v>3346</v>
      </c>
      <c r="G1535" s="89" t="s">
        <v>188</v>
      </c>
      <c r="H1535" s="140">
        <v>251</v>
      </c>
      <c r="I1535" s="154">
        <f t="shared" si="48"/>
        <v>-0.20999999999999991</v>
      </c>
      <c r="J1535" s="155">
        <f t="shared" si="49"/>
        <v>52.70999999999998</v>
      </c>
      <c r="K1535" s="156">
        <f>H1535*0.79</f>
        <v>198.29000000000002</v>
      </c>
      <c r="L1535" s="75"/>
    </row>
    <row r="1536" spans="1:12" x14ac:dyDescent="0.25">
      <c r="A1536" s="87">
        <v>1526</v>
      </c>
      <c r="B1536" s="137" t="s">
        <v>28</v>
      </c>
      <c r="C1536" s="138" t="s">
        <v>2861</v>
      </c>
      <c r="D1536" s="137" t="s">
        <v>28</v>
      </c>
      <c r="E1536" s="141" t="s">
        <v>2861</v>
      </c>
      <c r="F1536" s="88" t="s">
        <v>3347</v>
      </c>
      <c r="G1536" s="89" t="s">
        <v>188</v>
      </c>
      <c r="H1536" s="140">
        <v>61</v>
      </c>
      <c r="I1536" s="154">
        <f t="shared" si="48"/>
        <v>-0.27999999999999997</v>
      </c>
      <c r="J1536" s="155">
        <f t="shared" si="49"/>
        <v>17.079999999999998</v>
      </c>
      <c r="K1536" s="156">
        <f>H1536*0.72</f>
        <v>43.92</v>
      </c>
      <c r="L1536" s="75"/>
    </row>
    <row r="1537" spans="1:12" x14ac:dyDescent="0.25">
      <c r="A1537" s="87">
        <v>1527</v>
      </c>
      <c r="B1537" s="137" t="s">
        <v>28</v>
      </c>
      <c r="C1537" s="138" t="s">
        <v>2862</v>
      </c>
      <c r="D1537" s="137" t="s">
        <v>28</v>
      </c>
      <c r="E1537" s="141" t="s">
        <v>2862</v>
      </c>
      <c r="F1537" s="88" t="s">
        <v>3348</v>
      </c>
      <c r="G1537" s="89" t="s">
        <v>188</v>
      </c>
      <c r="H1537" s="140">
        <v>170</v>
      </c>
      <c r="I1537" s="154">
        <f t="shared" si="48"/>
        <v>-0.22000000000000003</v>
      </c>
      <c r="J1537" s="155">
        <f t="shared" si="49"/>
        <v>37.400000000000006</v>
      </c>
      <c r="K1537" s="156">
        <f>H1537*0.78</f>
        <v>132.6</v>
      </c>
      <c r="L1537" s="75"/>
    </row>
    <row r="1538" spans="1:12" x14ac:dyDescent="0.25">
      <c r="A1538" s="87">
        <v>1528</v>
      </c>
      <c r="B1538" s="137" t="s">
        <v>28</v>
      </c>
      <c r="C1538" s="138" t="s">
        <v>2863</v>
      </c>
      <c r="D1538" s="137" t="s">
        <v>28</v>
      </c>
      <c r="E1538" s="141" t="s">
        <v>2863</v>
      </c>
      <c r="F1538" s="88" t="s">
        <v>3349</v>
      </c>
      <c r="G1538" s="89" t="s">
        <v>188</v>
      </c>
      <c r="H1538" s="140">
        <v>165300</v>
      </c>
      <c r="I1538" s="154">
        <f t="shared" si="48"/>
        <v>-0.03</v>
      </c>
      <c r="J1538" s="155">
        <f t="shared" si="49"/>
        <v>4959</v>
      </c>
      <c r="K1538" s="156">
        <v>160341</v>
      </c>
      <c r="L1538" s="75"/>
    </row>
    <row r="1539" spans="1:12" x14ac:dyDescent="0.25">
      <c r="A1539" s="87">
        <v>1529</v>
      </c>
      <c r="B1539" s="137" t="s">
        <v>28</v>
      </c>
      <c r="C1539" s="138" t="s">
        <v>2864</v>
      </c>
      <c r="D1539" s="137" t="s">
        <v>28</v>
      </c>
      <c r="E1539" s="141" t="s">
        <v>2864</v>
      </c>
      <c r="F1539" s="88" t="s">
        <v>3350</v>
      </c>
      <c r="G1539" s="89" t="s">
        <v>188</v>
      </c>
      <c r="H1539" s="140">
        <v>13770</v>
      </c>
      <c r="I1539" s="154">
        <f t="shared" si="48"/>
        <v>-3.0000000000000027E-2</v>
      </c>
      <c r="J1539" s="155">
        <f t="shared" si="49"/>
        <v>413.10000000000036</v>
      </c>
      <c r="K1539" s="156">
        <v>13356.9</v>
      </c>
      <c r="L1539" s="75"/>
    </row>
    <row r="1540" spans="1:12" x14ac:dyDescent="0.25">
      <c r="A1540" s="87">
        <v>1530</v>
      </c>
      <c r="B1540" s="137" t="s">
        <v>28</v>
      </c>
      <c r="C1540" s="138" t="s">
        <v>2865</v>
      </c>
      <c r="D1540" s="137" t="s">
        <v>28</v>
      </c>
      <c r="E1540" s="141" t="s">
        <v>2865</v>
      </c>
      <c r="F1540" s="88" t="s">
        <v>3351</v>
      </c>
      <c r="G1540" s="89" t="s">
        <v>188</v>
      </c>
      <c r="H1540" s="140">
        <v>33090</v>
      </c>
      <c r="I1540" s="154">
        <f t="shared" si="48"/>
        <v>-0.15</v>
      </c>
      <c r="J1540" s="155">
        <f t="shared" si="49"/>
        <v>4963.5</v>
      </c>
      <c r="K1540" s="156">
        <v>28126.5</v>
      </c>
      <c r="L1540" s="75"/>
    </row>
    <row r="1541" spans="1:12" x14ac:dyDescent="0.25">
      <c r="A1541" s="87">
        <v>1531</v>
      </c>
      <c r="B1541" s="137" t="s">
        <v>28</v>
      </c>
      <c r="C1541" s="138" t="s">
        <v>2866</v>
      </c>
      <c r="D1541" s="137" t="s">
        <v>28</v>
      </c>
      <c r="E1541" s="141" t="s">
        <v>2866</v>
      </c>
      <c r="F1541" s="88" t="s">
        <v>3352</v>
      </c>
      <c r="G1541" s="89" t="s">
        <v>188</v>
      </c>
      <c r="H1541" s="140">
        <v>2490</v>
      </c>
      <c r="I1541" s="154">
        <f t="shared" si="48"/>
        <v>-0.56000000000000005</v>
      </c>
      <c r="J1541" s="155">
        <f t="shared" si="49"/>
        <v>1394.4</v>
      </c>
      <c r="K1541" s="156">
        <f>H1541*0.44</f>
        <v>1095.5999999999999</v>
      </c>
      <c r="L1541" s="75"/>
    </row>
    <row r="1542" spans="1:12" x14ac:dyDescent="0.25">
      <c r="A1542" s="87">
        <v>1532</v>
      </c>
      <c r="B1542" s="137" t="s">
        <v>28</v>
      </c>
      <c r="C1542" s="138" t="s">
        <v>2867</v>
      </c>
      <c r="D1542" s="137" t="s">
        <v>28</v>
      </c>
      <c r="E1542" s="141" t="s">
        <v>2867</v>
      </c>
      <c r="F1542" s="88" t="s">
        <v>3353</v>
      </c>
      <c r="G1542" s="89" t="s">
        <v>188</v>
      </c>
      <c r="H1542" s="140">
        <v>7470</v>
      </c>
      <c r="I1542" s="154">
        <f t="shared" si="48"/>
        <v>-0.41</v>
      </c>
      <c r="J1542" s="155">
        <f t="shared" si="49"/>
        <v>3062.7</v>
      </c>
      <c r="K1542" s="156">
        <f>H1542*0.59</f>
        <v>4407.3</v>
      </c>
      <c r="L1542" s="75"/>
    </row>
    <row r="1543" spans="1:12" x14ac:dyDescent="0.25">
      <c r="A1543" s="87">
        <v>1533</v>
      </c>
      <c r="B1543" s="137" t="s">
        <v>28</v>
      </c>
      <c r="C1543" s="138" t="s">
        <v>2868</v>
      </c>
      <c r="D1543" s="137" t="s">
        <v>28</v>
      </c>
      <c r="E1543" s="141" t="s">
        <v>2868</v>
      </c>
      <c r="F1543" s="88" t="s">
        <v>3354</v>
      </c>
      <c r="G1543" s="89" t="s">
        <v>188</v>
      </c>
      <c r="H1543" s="140">
        <v>11810</v>
      </c>
      <c r="I1543" s="154">
        <f t="shared" si="48"/>
        <v>-0.05</v>
      </c>
      <c r="J1543" s="155">
        <f t="shared" si="49"/>
        <v>590.5</v>
      </c>
      <c r="K1543" s="156">
        <v>11219.5</v>
      </c>
      <c r="L1543" s="75"/>
    </row>
    <row r="1544" spans="1:12" x14ac:dyDescent="0.25">
      <c r="A1544" s="87">
        <v>1534</v>
      </c>
      <c r="B1544" s="137" t="s">
        <v>28</v>
      </c>
      <c r="C1544" s="138" t="s">
        <v>2869</v>
      </c>
      <c r="D1544" s="137" t="s">
        <v>28</v>
      </c>
      <c r="E1544" s="141" t="s">
        <v>2869</v>
      </c>
      <c r="F1544" s="88" t="s">
        <v>3355</v>
      </c>
      <c r="G1544" s="89" t="s">
        <v>188</v>
      </c>
      <c r="H1544" s="140">
        <v>17710</v>
      </c>
      <c r="I1544" s="154">
        <f t="shared" si="48"/>
        <v>-0.05</v>
      </c>
      <c r="J1544" s="155">
        <f t="shared" si="49"/>
        <v>885.5</v>
      </c>
      <c r="K1544" s="156">
        <v>16824.5</v>
      </c>
      <c r="L1544" s="75"/>
    </row>
    <row r="1545" spans="1:12" x14ac:dyDescent="0.25">
      <c r="A1545" s="87">
        <v>1535</v>
      </c>
      <c r="B1545" s="137" t="s">
        <v>28</v>
      </c>
      <c r="C1545" s="138" t="s">
        <v>2870</v>
      </c>
      <c r="D1545" s="137" t="s">
        <v>28</v>
      </c>
      <c r="E1545" s="141" t="s">
        <v>2870</v>
      </c>
      <c r="F1545" s="88" t="s">
        <v>3356</v>
      </c>
      <c r="G1545" s="89" t="s">
        <v>188</v>
      </c>
      <c r="H1545" s="140">
        <v>35420</v>
      </c>
      <c r="I1545" s="154">
        <f t="shared" si="48"/>
        <v>-0.05</v>
      </c>
      <c r="J1545" s="155">
        <f t="shared" si="49"/>
        <v>1771</v>
      </c>
      <c r="K1545" s="156">
        <v>33649</v>
      </c>
      <c r="L1545" s="75"/>
    </row>
    <row r="1546" spans="1:12" x14ac:dyDescent="0.25">
      <c r="A1546" s="87">
        <v>1536</v>
      </c>
      <c r="B1546" s="137" t="s">
        <v>28</v>
      </c>
      <c r="C1546" s="138" t="s">
        <v>2871</v>
      </c>
      <c r="D1546" s="137" t="s">
        <v>28</v>
      </c>
      <c r="E1546" s="141" t="s">
        <v>2871</v>
      </c>
      <c r="F1546" s="88" t="s">
        <v>3357</v>
      </c>
      <c r="G1546" s="89" t="s">
        <v>188</v>
      </c>
      <c r="H1546" s="140">
        <v>71700</v>
      </c>
      <c r="I1546" s="154">
        <f t="shared" si="48"/>
        <v>-0.03</v>
      </c>
      <c r="J1546" s="155">
        <f t="shared" si="49"/>
        <v>2151</v>
      </c>
      <c r="K1546" s="156">
        <v>69549</v>
      </c>
      <c r="L1546" s="75"/>
    </row>
    <row r="1547" spans="1:12" x14ac:dyDescent="0.25">
      <c r="A1547" s="87">
        <v>1537</v>
      </c>
      <c r="B1547" s="137" t="s">
        <v>28</v>
      </c>
      <c r="C1547" s="138" t="s">
        <v>2872</v>
      </c>
      <c r="D1547" s="137" t="s">
        <v>28</v>
      </c>
      <c r="E1547" s="141" t="s">
        <v>2872</v>
      </c>
      <c r="F1547" s="88" t="s">
        <v>3358</v>
      </c>
      <c r="G1547" s="89" t="s">
        <v>188</v>
      </c>
      <c r="H1547" s="140">
        <v>73000</v>
      </c>
      <c r="I1547" s="154">
        <f t="shared" si="48"/>
        <v>-0.03</v>
      </c>
      <c r="J1547" s="155">
        <f t="shared" si="49"/>
        <v>2190</v>
      </c>
      <c r="K1547" s="156">
        <v>70810</v>
      </c>
      <c r="L1547" s="75"/>
    </row>
    <row r="1548" spans="1:12" x14ac:dyDescent="0.25">
      <c r="A1548" s="87">
        <v>1538</v>
      </c>
      <c r="B1548" s="137" t="s">
        <v>28</v>
      </c>
      <c r="C1548" s="138" t="s">
        <v>2873</v>
      </c>
      <c r="D1548" s="137" t="s">
        <v>28</v>
      </c>
      <c r="E1548" s="141" t="s">
        <v>2873</v>
      </c>
      <c r="F1548" s="88" t="s">
        <v>3359</v>
      </c>
      <c r="G1548" s="89" t="s">
        <v>188</v>
      </c>
      <c r="H1548" s="140">
        <v>71700</v>
      </c>
      <c r="I1548" s="154">
        <f t="shared" ref="I1548:I1611" si="50">(K1548-H1548)/H1548</f>
        <v>-0.03</v>
      </c>
      <c r="J1548" s="155">
        <f t="shared" ref="J1548:J1611" si="51">H1548-K1548</f>
        <v>2151</v>
      </c>
      <c r="K1548" s="156">
        <v>69549</v>
      </c>
      <c r="L1548" s="75"/>
    </row>
    <row r="1549" spans="1:12" x14ac:dyDescent="0.25">
      <c r="A1549" s="87">
        <v>1539</v>
      </c>
      <c r="B1549" s="137" t="s">
        <v>28</v>
      </c>
      <c r="C1549" s="138" t="s">
        <v>2874</v>
      </c>
      <c r="D1549" s="137" t="s">
        <v>28</v>
      </c>
      <c r="E1549" s="141" t="s">
        <v>2874</v>
      </c>
      <c r="F1549" s="88" t="s">
        <v>3360</v>
      </c>
      <c r="G1549" s="89" t="s">
        <v>188</v>
      </c>
      <c r="H1549" s="140">
        <v>73000</v>
      </c>
      <c r="I1549" s="154">
        <f t="shared" si="50"/>
        <v>-0.03</v>
      </c>
      <c r="J1549" s="155">
        <f t="shared" si="51"/>
        <v>2190</v>
      </c>
      <c r="K1549" s="156">
        <v>70810</v>
      </c>
      <c r="L1549" s="75"/>
    </row>
    <row r="1550" spans="1:12" x14ac:dyDescent="0.25">
      <c r="A1550" s="87">
        <v>1540</v>
      </c>
      <c r="B1550" s="137" t="s">
        <v>28</v>
      </c>
      <c r="C1550" s="138" t="s">
        <v>2875</v>
      </c>
      <c r="D1550" s="137" t="s">
        <v>28</v>
      </c>
      <c r="E1550" s="141" t="s">
        <v>2875</v>
      </c>
      <c r="F1550" s="88" t="s">
        <v>3361</v>
      </c>
      <c r="G1550" s="89" t="s">
        <v>188</v>
      </c>
      <c r="H1550" s="140">
        <v>71700</v>
      </c>
      <c r="I1550" s="154">
        <f t="shared" si="50"/>
        <v>-0.03</v>
      </c>
      <c r="J1550" s="155">
        <f t="shared" si="51"/>
        <v>2151</v>
      </c>
      <c r="K1550" s="156">
        <v>69549</v>
      </c>
      <c r="L1550" s="75"/>
    </row>
    <row r="1551" spans="1:12" x14ac:dyDescent="0.25">
      <c r="A1551" s="87">
        <v>1541</v>
      </c>
      <c r="B1551" s="137" t="s">
        <v>28</v>
      </c>
      <c r="C1551" s="138" t="s">
        <v>2876</v>
      </c>
      <c r="D1551" s="137" t="s">
        <v>28</v>
      </c>
      <c r="E1551" s="141" t="s">
        <v>2876</v>
      </c>
      <c r="F1551" s="88" t="s">
        <v>3362</v>
      </c>
      <c r="G1551" s="89" t="s">
        <v>188</v>
      </c>
      <c r="H1551" s="140">
        <v>89900</v>
      </c>
      <c r="I1551" s="154">
        <f t="shared" si="50"/>
        <v>-0.03</v>
      </c>
      <c r="J1551" s="155">
        <f t="shared" si="51"/>
        <v>2697</v>
      </c>
      <c r="K1551" s="156">
        <v>87203</v>
      </c>
      <c r="L1551" s="75"/>
    </row>
    <row r="1552" spans="1:12" x14ac:dyDescent="0.25">
      <c r="A1552" s="87">
        <v>1542</v>
      </c>
      <c r="B1552" s="137" t="s">
        <v>28</v>
      </c>
      <c r="C1552" s="138" t="s">
        <v>2877</v>
      </c>
      <c r="D1552" s="137" t="s">
        <v>28</v>
      </c>
      <c r="E1552" s="141" t="s">
        <v>2877</v>
      </c>
      <c r="F1552" s="88" t="s">
        <v>3363</v>
      </c>
      <c r="G1552" s="89" t="s">
        <v>188</v>
      </c>
      <c r="H1552" s="140">
        <v>89900</v>
      </c>
      <c r="I1552" s="154">
        <f t="shared" si="50"/>
        <v>-0.03</v>
      </c>
      <c r="J1552" s="155">
        <f t="shared" si="51"/>
        <v>2697</v>
      </c>
      <c r="K1552" s="156">
        <v>87203</v>
      </c>
      <c r="L1552" s="75"/>
    </row>
    <row r="1553" spans="1:12" x14ac:dyDescent="0.25">
      <c r="A1553" s="87">
        <v>1543</v>
      </c>
      <c r="B1553" s="137" t="s">
        <v>28</v>
      </c>
      <c r="C1553" s="138" t="s">
        <v>2878</v>
      </c>
      <c r="D1553" s="137" t="s">
        <v>28</v>
      </c>
      <c r="E1553" s="141" t="s">
        <v>2878</v>
      </c>
      <c r="F1553" s="88" t="s">
        <v>3364</v>
      </c>
      <c r="G1553" s="89" t="s">
        <v>188</v>
      </c>
      <c r="H1553" s="140">
        <v>77000</v>
      </c>
      <c r="I1553" s="154">
        <f t="shared" si="50"/>
        <v>-0.03</v>
      </c>
      <c r="J1553" s="155">
        <f t="shared" si="51"/>
        <v>2310</v>
      </c>
      <c r="K1553" s="156">
        <v>74690</v>
      </c>
      <c r="L1553" s="75"/>
    </row>
    <row r="1554" spans="1:12" x14ac:dyDescent="0.25">
      <c r="A1554" s="87">
        <v>1544</v>
      </c>
      <c r="B1554" s="137" t="s">
        <v>28</v>
      </c>
      <c r="C1554" s="138" t="s">
        <v>2879</v>
      </c>
      <c r="D1554" s="137" t="s">
        <v>28</v>
      </c>
      <c r="E1554" s="141" t="s">
        <v>2879</v>
      </c>
      <c r="F1554" s="88" t="s">
        <v>3365</v>
      </c>
      <c r="G1554" s="89" t="s">
        <v>188</v>
      </c>
      <c r="H1554" s="140">
        <v>77000</v>
      </c>
      <c r="I1554" s="154">
        <f t="shared" si="50"/>
        <v>-0.03</v>
      </c>
      <c r="J1554" s="155">
        <f t="shared" si="51"/>
        <v>2310</v>
      </c>
      <c r="K1554" s="156">
        <v>74690</v>
      </c>
      <c r="L1554" s="75"/>
    </row>
    <row r="1555" spans="1:12" x14ac:dyDescent="0.25">
      <c r="A1555" s="87">
        <v>1545</v>
      </c>
      <c r="B1555" s="137" t="s">
        <v>28</v>
      </c>
      <c r="C1555" s="138" t="s">
        <v>2880</v>
      </c>
      <c r="D1555" s="137" t="s">
        <v>28</v>
      </c>
      <c r="E1555" s="141" t="s">
        <v>2880</v>
      </c>
      <c r="F1555" s="88" t="s">
        <v>3366</v>
      </c>
      <c r="G1555" s="89" t="s">
        <v>188</v>
      </c>
      <c r="H1555" s="140">
        <v>77000</v>
      </c>
      <c r="I1555" s="154">
        <f t="shared" si="50"/>
        <v>-0.03</v>
      </c>
      <c r="J1555" s="155">
        <f t="shared" si="51"/>
        <v>2310</v>
      </c>
      <c r="K1555" s="156">
        <v>74690</v>
      </c>
      <c r="L1555" s="75"/>
    </row>
    <row r="1556" spans="1:12" x14ac:dyDescent="0.25">
      <c r="A1556" s="87">
        <v>1546</v>
      </c>
      <c r="B1556" s="137" t="s">
        <v>28</v>
      </c>
      <c r="C1556" s="138" t="s">
        <v>2881</v>
      </c>
      <c r="D1556" s="137" t="s">
        <v>28</v>
      </c>
      <c r="E1556" s="141" t="s">
        <v>2881</v>
      </c>
      <c r="F1556" s="88" t="s">
        <v>3367</v>
      </c>
      <c r="G1556" s="89" t="s">
        <v>188</v>
      </c>
      <c r="H1556" s="140">
        <v>77000</v>
      </c>
      <c r="I1556" s="154">
        <f t="shared" si="50"/>
        <v>-0.03</v>
      </c>
      <c r="J1556" s="155">
        <f t="shared" si="51"/>
        <v>2310</v>
      </c>
      <c r="K1556" s="156">
        <v>74690</v>
      </c>
      <c r="L1556" s="75"/>
    </row>
    <row r="1557" spans="1:12" x14ac:dyDescent="0.25">
      <c r="A1557" s="87">
        <v>1547</v>
      </c>
      <c r="B1557" s="137" t="s">
        <v>28</v>
      </c>
      <c r="C1557" s="138" t="s">
        <v>2882</v>
      </c>
      <c r="D1557" s="137" t="s">
        <v>28</v>
      </c>
      <c r="E1557" s="141" t="s">
        <v>2882</v>
      </c>
      <c r="F1557" s="88" t="s">
        <v>3368</v>
      </c>
      <c r="G1557" s="89" t="s">
        <v>188</v>
      </c>
      <c r="H1557" s="140">
        <v>79100</v>
      </c>
      <c r="I1557" s="154">
        <f t="shared" si="50"/>
        <v>-0.03</v>
      </c>
      <c r="J1557" s="155">
        <f t="shared" si="51"/>
        <v>2373</v>
      </c>
      <c r="K1557" s="156">
        <v>76727</v>
      </c>
      <c r="L1557" s="75"/>
    </row>
    <row r="1558" spans="1:12" x14ac:dyDescent="0.25">
      <c r="A1558" s="87">
        <v>1548</v>
      </c>
      <c r="B1558" s="137" t="s">
        <v>28</v>
      </c>
      <c r="C1558" s="138" t="s">
        <v>2883</v>
      </c>
      <c r="D1558" s="137" t="s">
        <v>28</v>
      </c>
      <c r="E1558" s="141" t="s">
        <v>2883</v>
      </c>
      <c r="F1558" s="88" t="s">
        <v>3369</v>
      </c>
      <c r="G1558" s="89" t="s">
        <v>188</v>
      </c>
      <c r="H1558" s="140">
        <v>106900</v>
      </c>
      <c r="I1558" s="154">
        <f t="shared" si="50"/>
        <v>-0.03</v>
      </c>
      <c r="J1558" s="155">
        <f t="shared" si="51"/>
        <v>3207</v>
      </c>
      <c r="K1558" s="156">
        <v>103693</v>
      </c>
      <c r="L1558" s="75"/>
    </row>
    <row r="1559" spans="1:12" x14ac:dyDescent="0.25">
      <c r="A1559" s="87">
        <v>1549</v>
      </c>
      <c r="B1559" s="137" t="s">
        <v>28</v>
      </c>
      <c r="C1559" s="138" t="s">
        <v>2884</v>
      </c>
      <c r="D1559" s="137" t="s">
        <v>28</v>
      </c>
      <c r="E1559" s="141" t="s">
        <v>2884</v>
      </c>
      <c r="F1559" s="88" t="s">
        <v>3370</v>
      </c>
      <c r="G1559" s="89" t="s">
        <v>188</v>
      </c>
      <c r="H1559" s="140">
        <v>102600</v>
      </c>
      <c r="I1559" s="154">
        <f t="shared" si="50"/>
        <v>-0.03</v>
      </c>
      <c r="J1559" s="155">
        <f t="shared" si="51"/>
        <v>3078</v>
      </c>
      <c r="K1559" s="156">
        <v>99522</v>
      </c>
      <c r="L1559" s="75"/>
    </row>
    <row r="1560" spans="1:12" x14ac:dyDescent="0.25">
      <c r="A1560" s="87">
        <v>1550</v>
      </c>
      <c r="B1560" s="137" t="s">
        <v>28</v>
      </c>
      <c r="C1560" s="138" t="s">
        <v>2885</v>
      </c>
      <c r="D1560" s="137" t="s">
        <v>28</v>
      </c>
      <c r="E1560" s="141" t="s">
        <v>2885</v>
      </c>
      <c r="F1560" s="88" t="s">
        <v>3371</v>
      </c>
      <c r="G1560" s="89" t="s">
        <v>188</v>
      </c>
      <c r="H1560" s="140">
        <v>106900</v>
      </c>
      <c r="I1560" s="154">
        <f t="shared" si="50"/>
        <v>-0.03</v>
      </c>
      <c r="J1560" s="155">
        <f t="shared" si="51"/>
        <v>3207</v>
      </c>
      <c r="K1560" s="156">
        <v>103693</v>
      </c>
      <c r="L1560" s="75"/>
    </row>
    <row r="1561" spans="1:12" x14ac:dyDescent="0.25">
      <c r="A1561" s="87">
        <v>1551</v>
      </c>
      <c r="B1561" s="137" t="s">
        <v>28</v>
      </c>
      <c r="C1561" s="138" t="s">
        <v>2886</v>
      </c>
      <c r="D1561" s="137" t="s">
        <v>28</v>
      </c>
      <c r="E1561" s="141" t="s">
        <v>2886</v>
      </c>
      <c r="F1561" s="88" t="s">
        <v>3372</v>
      </c>
      <c r="G1561" s="89" t="s">
        <v>188</v>
      </c>
      <c r="H1561" s="140">
        <v>102600</v>
      </c>
      <c r="I1561" s="154">
        <f t="shared" si="50"/>
        <v>-0.03</v>
      </c>
      <c r="J1561" s="155">
        <f t="shared" si="51"/>
        <v>3078</v>
      </c>
      <c r="K1561" s="156">
        <v>99522</v>
      </c>
      <c r="L1561" s="75"/>
    </row>
    <row r="1562" spans="1:12" x14ac:dyDescent="0.25">
      <c r="A1562" s="87">
        <v>1552</v>
      </c>
      <c r="B1562" s="137" t="s">
        <v>28</v>
      </c>
      <c r="C1562" s="138" t="s">
        <v>2887</v>
      </c>
      <c r="D1562" s="137" t="s">
        <v>28</v>
      </c>
      <c r="E1562" s="141" t="s">
        <v>2887</v>
      </c>
      <c r="F1562" s="88" t="s">
        <v>3373</v>
      </c>
      <c r="G1562" s="89" t="s">
        <v>188</v>
      </c>
      <c r="H1562" s="140">
        <v>106900</v>
      </c>
      <c r="I1562" s="154">
        <f t="shared" si="50"/>
        <v>-0.03</v>
      </c>
      <c r="J1562" s="155">
        <f t="shared" si="51"/>
        <v>3207</v>
      </c>
      <c r="K1562" s="156">
        <v>103693</v>
      </c>
      <c r="L1562" s="75"/>
    </row>
    <row r="1563" spans="1:12" x14ac:dyDescent="0.25">
      <c r="A1563" s="87">
        <v>1553</v>
      </c>
      <c r="B1563" s="137" t="s">
        <v>28</v>
      </c>
      <c r="C1563" s="138" t="s">
        <v>2888</v>
      </c>
      <c r="D1563" s="137" t="s">
        <v>28</v>
      </c>
      <c r="E1563" s="141" t="s">
        <v>2888</v>
      </c>
      <c r="F1563" s="88" t="s">
        <v>3374</v>
      </c>
      <c r="G1563" s="89" t="s">
        <v>188</v>
      </c>
      <c r="H1563" s="140">
        <v>106900</v>
      </c>
      <c r="I1563" s="154">
        <f t="shared" si="50"/>
        <v>-0.03</v>
      </c>
      <c r="J1563" s="155">
        <f t="shared" si="51"/>
        <v>3207</v>
      </c>
      <c r="K1563" s="156">
        <v>103693</v>
      </c>
      <c r="L1563" s="75"/>
    </row>
    <row r="1564" spans="1:12" x14ac:dyDescent="0.25">
      <c r="A1564" s="87">
        <v>1554</v>
      </c>
      <c r="B1564" s="137" t="s">
        <v>28</v>
      </c>
      <c r="C1564" s="138" t="s">
        <v>2889</v>
      </c>
      <c r="D1564" s="137" t="s">
        <v>28</v>
      </c>
      <c r="E1564" s="141" t="s">
        <v>2889</v>
      </c>
      <c r="F1564" s="88" t="s">
        <v>3375</v>
      </c>
      <c r="G1564" s="89" t="s">
        <v>188</v>
      </c>
      <c r="H1564" s="140">
        <v>108000</v>
      </c>
      <c r="I1564" s="154">
        <f t="shared" si="50"/>
        <v>-0.03</v>
      </c>
      <c r="J1564" s="155">
        <f t="shared" si="51"/>
        <v>3240</v>
      </c>
      <c r="K1564" s="156">
        <v>104760</v>
      </c>
      <c r="L1564" s="75"/>
    </row>
    <row r="1565" spans="1:12" x14ac:dyDescent="0.25">
      <c r="A1565" s="87">
        <v>1555</v>
      </c>
      <c r="B1565" s="137" t="s">
        <v>28</v>
      </c>
      <c r="C1565" s="138" t="s">
        <v>2890</v>
      </c>
      <c r="D1565" s="137" t="s">
        <v>28</v>
      </c>
      <c r="E1565" s="141" t="s">
        <v>2890</v>
      </c>
      <c r="F1565" s="88" t="s">
        <v>3376</v>
      </c>
      <c r="G1565" s="89" t="s">
        <v>188</v>
      </c>
      <c r="H1565" s="140">
        <v>111200</v>
      </c>
      <c r="I1565" s="154">
        <f t="shared" si="50"/>
        <v>-0.03</v>
      </c>
      <c r="J1565" s="155">
        <f t="shared" si="51"/>
        <v>3336</v>
      </c>
      <c r="K1565" s="156">
        <v>107864</v>
      </c>
      <c r="L1565" s="75"/>
    </row>
    <row r="1566" spans="1:12" x14ac:dyDescent="0.25">
      <c r="A1566" s="87">
        <v>1556</v>
      </c>
      <c r="B1566" s="137" t="s">
        <v>28</v>
      </c>
      <c r="C1566" s="138" t="s">
        <v>2891</v>
      </c>
      <c r="D1566" s="137" t="s">
        <v>28</v>
      </c>
      <c r="E1566" s="141" t="s">
        <v>2891</v>
      </c>
      <c r="F1566" s="88" t="s">
        <v>3377</v>
      </c>
      <c r="G1566" s="89" t="s">
        <v>188</v>
      </c>
      <c r="H1566" s="140">
        <v>122800</v>
      </c>
      <c r="I1566" s="154">
        <f t="shared" si="50"/>
        <v>-0.03</v>
      </c>
      <c r="J1566" s="155">
        <f t="shared" si="51"/>
        <v>3684</v>
      </c>
      <c r="K1566" s="156">
        <v>119116</v>
      </c>
      <c r="L1566" s="75"/>
    </row>
    <row r="1567" spans="1:12" x14ac:dyDescent="0.25">
      <c r="A1567" s="87">
        <v>1557</v>
      </c>
      <c r="B1567" s="137" t="s">
        <v>28</v>
      </c>
      <c r="C1567" s="138" t="s">
        <v>2892</v>
      </c>
      <c r="D1567" s="137" t="s">
        <v>28</v>
      </c>
      <c r="E1567" s="141" t="s">
        <v>2892</v>
      </c>
      <c r="F1567" s="88" t="s">
        <v>3377</v>
      </c>
      <c r="G1567" s="89" t="s">
        <v>188</v>
      </c>
      <c r="H1567" s="140">
        <v>122800</v>
      </c>
      <c r="I1567" s="154">
        <f t="shared" si="50"/>
        <v>-0.03</v>
      </c>
      <c r="J1567" s="155">
        <f t="shared" si="51"/>
        <v>3684</v>
      </c>
      <c r="K1567" s="156">
        <v>119116</v>
      </c>
      <c r="L1567" s="75"/>
    </row>
    <row r="1568" spans="1:12" x14ac:dyDescent="0.25">
      <c r="A1568" s="87">
        <v>1558</v>
      </c>
      <c r="B1568" s="137" t="s">
        <v>28</v>
      </c>
      <c r="C1568" s="138" t="s">
        <v>2893</v>
      </c>
      <c r="D1568" s="137" t="s">
        <v>28</v>
      </c>
      <c r="E1568" s="141" t="s">
        <v>2893</v>
      </c>
      <c r="F1568" s="88" t="s">
        <v>3378</v>
      </c>
      <c r="G1568" s="89" t="s">
        <v>188</v>
      </c>
      <c r="H1568" s="140">
        <v>106900</v>
      </c>
      <c r="I1568" s="154">
        <f t="shared" si="50"/>
        <v>-0.03</v>
      </c>
      <c r="J1568" s="155">
        <f t="shared" si="51"/>
        <v>3207</v>
      </c>
      <c r="K1568" s="156">
        <v>103693</v>
      </c>
      <c r="L1568" s="75"/>
    </row>
    <row r="1569" spans="1:12" x14ac:dyDescent="0.25">
      <c r="A1569" s="87">
        <v>1559</v>
      </c>
      <c r="B1569" s="137" t="s">
        <v>28</v>
      </c>
      <c r="C1569" s="138" t="s">
        <v>2894</v>
      </c>
      <c r="D1569" s="137" t="s">
        <v>28</v>
      </c>
      <c r="E1569" s="141" t="s">
        <v>2894</v>
      </c>
      <c r="F1569" s="88" t="s">
        <v>3379</v>
      </c>
      <c r="G1569" s="89" t="s">
        <v>188</v>
      </c>
      <c r="H1569" s="140">
        <v>106900</v>
      </c>
      <c r="I1569" s="154">
        <f t="shared" si="50"/>
        <v>-0.03</v>
      </c>
      <c r="J1569" s="155">
        <f t="shared" si="51"/>
        <v>3207</v>
      </c>
      <c r="K1569" s="156">
        <v>103693</v>
      </c>
      <c r="L1569" s="75"/>
    </row>
    <row r="1570" spans="1:12" x14ac:dyDescent="0.25">
      <c r="A1570" s="87">
        <v>1560</v>
      </c>
      <c r="B1570" s="137" t="s">
        <v>28</v>
      </c>
      <c r="C1570" s="138" t="s">
        <v>2895</v>
      </c>
      <c r="D1570" s="137" t="s">
        <v>28</v>
      </c>
      <c r="E1570" s="141" t="s">
        <v>2895</v>
      </c>
      <c r="F1570" s="88" t="s">
        <v>3380</v>
      </c>
      <c r="G1570" s="89" t="s">
        <v>188</v>
      </c>
      <c r="H1570" s="140">
        <v>122800</v>
      </c>
      <c r="I1570" s="154">
        <f t="shared" si="50"/>
        <v>-0.03</v>
      </c>
      <c r="J1570" s="155">
        <f t="shared" si="51"/>
        <v>3684</v>
      </c>
      <c r="K1570" s="156">
        <v>119116</v>
      </c>
      <c r="L1570" s="75"/>
    </row>
    <row r="1571" spans="1:12" x14ac:dyDescent="0.25">
      <c r="A1571" s="87">
        <v>1561</v>
      </c>
      <c r="B1571" s="137" t="s">
        <v>28</v>
      </c>
      <c r="C1571" s="138" t="s">
        <v>2896</v>
      </c>
      <c r="D1571" s="137" t="s">
        <v>28</v>
      </c>
      <c r="E1571" s="141" t="s">
        <v>2896</v>
      </c>
      <c r="F1571" s="88" t="s">
        <v>3380</v>
      </c>
      <c r="G1571" s="89" t="s">
        <v>188</v>
      </c>
      <c r="H1571" s="140">
        <v>122800</v>
      </c>
      <c r="I1571" s="154">
        <f t="shared" si="50"/>
        <v>-0.03</v>
      </c>
      <c r="J1571" s="155">
        <f t="shared" si="51"/>
        <v>3684</v>
      </c>
      <c r="K1571" s="156">
        <v>119116</v>
      </c>
      <c r="L1571" s="75"/>
    </row>
    <row r="1572" spans="1:12" x14ac:dyDescent="0.25">
      <c r="A1572" s="87">
        <v>1562</v>
      </c>
      <c r="B1572" s="137" t="s">
        <v>28</v>
      </c>
      <c r="C1572" s="138" t="s">
        <v>2897</v>
      </c>
      <c r="D1572" s="137" t="s">
        <v>28</v>
      </c>
      <c r="E1572" s="141" t="s">
        <v>2897</v>
      </c>
      <c r="F1572" s="88" t="s">
        <v>3381</v>
      </c>
      <c r="G1572" s="89" t="s">
        <v>188</v>
      </c>
      <c r="H1572" s="140">
        <v>108000</v>
      </c>
      <c r="I1572" s="154">
        <f t="shared" si="50"/>
        <v>-0.03</v>
      </c>
      <c r="J1572" s="155">
        <f t="shared" si="51"/>
        <v>3240</v>
      </c>
      <c r="K1572" s="156">
        <v>104760</v>
      </c>
      <c r="L1572" s="75"/>
    </row>
    <row r="1573" spans="1:12" x14ac:dyDescent="0.25">
      <c r="A1573" s="87">
        <v>1563</v>
      </c>
      <c r="B1573" s="137" t="s">
        <v>28</v>
      </c>
      <c r="C1573" s="138" t="s">
        <v>2898</v>
      </c>
      <c r="D1573" s="137" t="s">
        <v>28</v>
      </c>
      <c r="E1573" s="141" t="s">
        <v>2898</v>
      </c>
      <c r="F1573" s="88" t="s">
        <v>3382</v>
      </c>
      <c r="G1573" s="89" t="s">
        <v>188</v>
      </c>
      <c r="H1573" s="140">
        <v>111200</v>
      </c>
      <c r="I1573" s="154">
        <f t="shared" si="50"/>
        <v>-0.03</v>
      </c>
      <c r="J1573" s="155">
        <f t="shared" si="51"/>
        <v>3336</v>
      </c>
      <c r="K1573" s="156">
        <v>107864</v>
      </c>
      <c r="L1573" s="75"/>
    </row>
    <row r="1574" spans="1:12" x14ac:dyDescent="0.25">
      <c r="A1574" s="87">
        <v>1564</v>
      </c>
      <c r="B1574" s="137" t="s">
        <v>28</v>
      </c>
      <c r="C1574" s="138" t="s">
        <v>2899</v>
      </c>
      <c r="D1574" s="137" t="s">
        <v>28</v>
      </c>
      <c r="E1574" s="141" t="s">
        <v>2899</v>
      </c>
      <c r="F1574" s="88" t="s">
        <v>3383</v>
      </c>
      <c r="G1574" s="89" t="s">
        <v>188</v>
      </c>
      <c r="H1574" s="140">
        <v>111200</v>
      </c>
      <c r="I1574" s="154">
        <f t="shared" si="50"/>
        <v>-0.03</v>
      </c>
      <c r="J1574" s="155">
        <f t="shared" si="51"/>
        <v>3336</v>
      </c>
      <c r="K1574" s="156">
        <v>107864</v>
      </c>
      <c r="L1574" s="75"/>
    </row>
    <row r="1575" spans="1:12" x14ac:dyDescent="0.25">
      <c r="A1575" s="87">
        <v>1565</v>
      </c>
      <c r="B1575" s="137" t="s">
        <v>28</v>
      </c>
      <c r="C1575" s="138" t="s">
        <v>2900</v>
      </c>
      <c r="D1575" s="137" t="s">
        <v>28</v>
      </c>
      <c r="E1575" s="141" t="s">
        <v>2900</v>
      </c>
      <c r="F1575" s="88" t="s">
        <v>3384</v>
      </c>
      <c r="G1575" s="89" t="s">
        <v>188</v>
      </c>
      <c r="H1575" s="140">
        <v>106900</v>
      </c>
      <c r="I1575" s="154">
        <f t="shared" si="50"/>
        <v>-0.03</v>
      </c>
      <c r="J1575" s="155">
        <f t="shared" si="51"/>
        <v>3207</v>
      </c>
      <c r="K1575" s="156">
        <v>103693</v>
      </c>
      <c r="L1575" s="75"/>
    </row>
    <row r="1576" spans="1:12" x14ac:dyDescent="0.25">
      <c r="A1576" s="87">
        <v>1566</v>
      </c>
      <c r="B1576" s="137" t="s">
        <v>28</v>
      </c>
      <c r="C1576" s="138" t="s">
        <v>2901</v>
      </c>
      <c r="D1576" s="137" t="s">
        <v>28</v>
      </c>
      <c r="E1576" s="141" t="s">
        <v>2901</v>
      </c>
      <c r="F1576" s="88" t="s">
        <v>3385</v>
      </c>
      <c r="G1576" s="89" t="s">
        <v>188</v>
      </c>
      <c r="H1576" s="140">
        <v>111200</v>
      </c>
      <c r="I1576" s="154">
        <f t="shared" si="50"/>
        <v>-0.03</v>
      </c>
      <c r="J1576" s="155">
        <f t="shared" si="51"/>
        <v>3336</v>
      </c>
      <c r="K1576" s="156">
        <v>107864</v>
      </c>
      <c r="L1576" s="75"/>
    </row>
    <row r="1577" spans="1:12" x14ac:dyDescent="0.25">
      <c r="A1577" s="87">
        <v>1567</v>
      </c>
      <c r="B1577" s="137" t="s">
        <v>28</v>
      </c>
      <c r="C1577" s="138" t="s">
        <v>2902</v>
      </c>
      <c r="D1577" s="137" t="s">
        <v>28</v>
      </c>
      <c r="E1577" s="141" t="s">
        <v>2902</v>
      </c>
      <c r="F1577" s="88" t="s">
        <v>3386</v>
      </c>
      <c r="G1577" s="89" t="s">
        <v>188</v>
      </c>
      <c r="H1577" s="140">
        <v>106900</v>
      </c>
      <c r="I1577" s="154">
        <f t="shared" si="50"/>
        <v>-0.03</v>
      </c>
      <c r="J1577" s="155">
        <f t="shared" si="51"/>
        <v>3207</v>
      </c>
      <c r="K1577" s="156">
        <v>103693</v>
      </c>
      <c r="L1577" s="75"/>
    </row>
    <row r="1578" spans="1:12" x14ac:dyDescent="0.25">
      <c r="A1578" s="87">
        <v>1568</v>
      </c>
      <c r="B1578" s="137" t="s">
        <v>28</v>
      </c>
      <c r="C1578" s="138" t="s">
        <v>2903</v>
      </c>
      <c r="D1578" s="137" t="s">
        <v>28</v>
      </c>
      <c r="E1578" s="141" t="s">
        <v>2903</v>
      </c>
      <c r="F1578" s="88" t="s">
        <v>3387</v>
      </c>
      <c r="G1578" s="89" t="s">
        <v>188</v>
      </c>
      <c r="H1578" s="140">
        <v>106900</v>
      </c>
      <c r="I1578" s="154">
        <f t="shared" si="50"/>
        <v>-0.03</v>
      </c>
      <c r="J1578" s="155">
        <f t="shared" si="51"/>
        <v>3207</v>
      </c>
      <c r="K1578" s="156">
        <v>103693</v>
      </c>
      <c r="L1578" s="75"/>
    </row>
    <row r="1579" spans="1:12" x14ac:dyDescent="0.25">
      <c r="A1579" s="87">
        <v>1569</v>
      </c>
      <c r="B1579" s="137" t="s">
        <v>28</v>
      </c>
      <c r="C1579" s="138" t="s">
        <v>2904</v>
      </c>
      <c r="D1579" s="137" t="s">
        <v>28</v>
      </c>
      <c r="E1579" s="141" t="s">
        <v>2904</v>
      </c>
      <c r="F1579" s="88" t="s">
        <v>3388</v>
      </c>
      <c r="G1579" s="89" t="s">
        <v>188</v>
      </c>
      <c r="H1579" s="140">
        <v>106900</v>
      </c>
      <c r="I1579" s="154">
        <f t="shared" si="50"/>
        <v>-0.03</v>
      </c>
      <c r="J1579" s="155">
        <f t="shared" si="51"/>
        <v>3207</v>
      </c>
      <c r="K1579" s="156">
        <v>103693</v>
      </c>
      <c r="L1579" s="75"/>
    </row>
    <row r="1580" spans="1:12" x14ac:dyDescent="0.25">
      <c r="A1580" s="87">
        <v>1570</v>
      </c>
      <c r="B1580" s="157" t="s">
        <v>28</v>
      </c>
      <c r="C1580" s="138" t="s">
        <v>2905</v>
      </c>
      <c r="D1580" s="157" t="s">
        <v>28</v>
      </c>
      <c r="E1580" s="141" t="s">
        <v>2905</v>
      </c>
      <c r="F1580" s="88" t="s">
        <v>2906</v>
      </c>
      <c r="G1580" s="89" t="s">
        <v>188</v>
      </c>
      <c r="H1580" s="140">
        <v>58900</v>
      </c>
      <c r="I1580" s="154">
        <f t="shared" si="50"/>
        <v>-0.03</v>
      </c>
      <c r="J1580" s="155">
        <f t="shared" si="51"/>
        <v>1767</v>
      </c>
      <c r="K1580" s="156">
        <v>57133</v>
      </c>
      <c r="L1580" s="75"/>
    </row>
    <row r="1581" spans="1:12" x14ac:dyDescent="0.25">
      <c r="A1581" s="87">
        <v>1571</v>
      </c>
      <c r="B1581" s="157" t="s">
        <v>28</v>
      </c>
      <c r="C1581" s="138" t="s">
        <v>2907</v>
      </c>
      <c r="D1581" s="157" t="s">
        <v>28</v>
      </c>
      <c r="E1581" s="141" t="s">
        <v>2907</v>
      </c>
      <c r="F1581" s="88" t="s">
        <v>3389</v>
      </c>
      <c r="G1581" s="89" t="s">
        <v>188</v>
      </c>
      <c r="H1581" s="140">
        <v>58800</v>
      </c>
      <c r="I1581" s="154">
        <f t="shared" si="50"/>
        <v>-0.03</v>
      </c>
      <c r="J1581" s="155">
        <f t="shared" si="51"/>
        <v>1764</v>
      </c>
      <c r="K1581" s="156">
        <v>57036</v>
      </c>
      <c r="L1581" s="75"/>
    </row>
    <row r="1582" spans="1:12" x14ac:dyDescent="0.25">
      <c r="A1582" s="87">
        <v>1572</v>
      </c>
      <c r="B1582" s="137" t="s">
        <v>28</v>
      </c>
      <c r="C1582" s="138" t="s">
        <v>2908</v>
      </c>
      <c r="D1582" s="137" t="s">
        <v>28</v>
      </c>
      <c r="E1582" s="141" t="s">
        <v>2908</v>
      </c>
      <c r="F1582" s="88" t="s">
        <v>2909</v>
      </c>
      <c r="G1582" s="89" t="s">
        <v>188</v>
      </c>
      <c r="H1582" s="140">
        <v>58600</v>
      </c>
      <c r="I1582" s="154">
        <f t="shared" si="50"/>
        <v>-0.03</v>
      </c>
      <c r="J1582" s="155">
        <f t="shared" si="51"/>
        <v>1758</v>
      </c>
      <c r="K1582" s="156">
        <v>56842</v>
      </c>
      <c r="L1582" s="75"/>
    </row>
    <row r="1583" spans="1:12" x14ac:dyDescent="0.25">
      <c r="A1583" s="87">
        <v>1573</v>
      </c>
      <c r="B1583" s="137" t="s">
        <v>28</v>
      </c>
      <c r="C1583" s="138" t="s">
        <v>2910</v>
      </c>
      <c r="D1583" s="137" t="s">
        <v>28</v>
      </c>
      <c r="E1583" s="141" t="s">
        <v>2910</v>
      </c>
      <c r="F1583" s="88" t="s">
        <v>3390</v>
      </c>
      <c r="G1583" s="89" t="s">
        <v>188</v>
      </c>
      <c r="H1583" s="140">
        <v>58600</v>
      </c>
      <c r="I1583" s="154">
        <f t="shared" si="50"/>
        <v>-0.03</v>
      </c>
      <c r="J1583" s="155">
        <f t="shared" si="51"/>
        <v>1758</v>
      </c>
      <c r="K1583" s="156">
        <v>56842</v>
      </c>
      <c r="L1583" s="75"/>
    </row>
    <row r="1584" spans="1:12" x14ac:dyDescent="0.25">
      <c r="A1584" s="87">
        <v>1574</v>
      </c>
      <c r="B1584" s="137" t="s">
        <v>28</v>
      </c>
      <c r="C1584" s="138" t="s">
        <v>2911</v>
      </c>
      <c r="D1584" s="137" t="s">
        <v>28</v>
      </c>
      <c r="E1584" s="141" t="s">
        <v>2911</v>
      </c>
      <c r="F1584" s="88" t="s">
        <v>2912</v>
      </c>
      <c r="G1584" s="89" t="s">
        <v>188</v>
      </c>
      <c r="H1584" s="140">
        <v>64500</v>
      </c>
      <c r="I1584" s="154">
        <f t="shared" si="50"/>
        <v>-0.03</v>
      </c>
      <c r="J1584" s="155">
        <f t="shared" si="51"/>
        <v>1935</v>
      </c>
      <c r="K1584" s="156">
        <v>62565</v>
      </c>
      <c r="L1584" s="75"/>
    </row>
    <row r="1585" spans="1:12" x14ac:dyDescent="0.25">
      <c r="A1585" s="87">
        <v>1575</v>
      </c>
      <c r="B1585" s="157" t="s">
        <v>28</v>
      </c>
      <c r="C1585" s="138" t="s">
        <v>2913</v>
      </c>
      <c r="D1585" s="157" t="s">
        <v>28</v>
      </c>
      <c r="E1585" s="141" t="s">
        <v>2913</v>
      </c>
      <c r="F1585" s="88" t="s">
        <v>2914</v>
      </c>
      <c r="G1585" s="89" t="s">
        <v>188</v>
      </c>
      <c r="H1585" s="140">
        <v>64500</v>
      </c>
      <c r="I1585" s="154">
        <f t="shared" si="50"/>
        <v>-0.03</v>
      </c>
      <c r="J1585" s="155">
        <f t="shared" si="51"/>
        <v>1935</v>
      </c>
      <c r="K1585" s="156">
        <v>62565</v>
      </c>
      <c r="L1585" s="75"/>
    </row>
    <row r="1586" spans="1:12" x14ac:dyDescent="0.25">
      <c r="A1586" s="87">
        <v>1576</v>
      </c>
      <c r="B1586" s="157" t="s">
        <v>28</v>
      </c>
      <c r="C1586" s="138" t="s">
        <v>2915</v>
      </c>
      <c r="D1586" s="157" t="s">
        <v>28</v>
      </c>
      <c r="E1586" s="141" t="s">
        <v>2915</v>
      </c>
      <c r="F1586" s="88" t="s">
        <v>3391</v>
      </c>
      <c r="G1586" s="89" t="s">
        <v>188</v>
      </c>
      <c r="H1586" s="140">
        <v>60500</v>
      </c>
      <c r="I1586" s="154">
        <f t="shared" si="50"/>
        <v>-0.03</v>
      </c>
      <c r="J1586" s="155">
        <f t="shared" si="51"/>
        <v>1815</v>
      </c>
      <c r="K1586" s="156">
        <v>58685</v>
      </c>
      <c r="L1586" s="75"/>
    </row>
    <row r="1587" spans="1:12" x14ac:dyDescent="0.25">
      <c r="A1587" s="87">
        <v>1577</v>
      </c>
      <c r="B1587" s="157" t="s">
        <v>28</v>
      </c>
      <c r="C1587" s="138" t="s">
        <v>2916</v>
      </c>
      <c r="D1587" s="157" t="s">
        <v>28</v>
      </c>
      <c r="E1587" s="141" t="s">
        <v>2916</v>
      </c>
      <c r="F1587" s="88" t="s">
        <v>3392</v>
      </c>
      <c r="G1587" s="89" t="s">
        <v>188</v>
      </c>
      <c r="H1587" s="140">
        <v>60500</v>
      </c>
      <c r="I1587" s="154">
        <f t="shared" si="50"/>
        <v>-0.03</v>
      </c>
      <c r="J1587" s="155">
        <f t="shared" si="51"/>
        <v>1815</v>
      </c>
      <c r="K1587" s="156">
        <v>58685</v>
      </c>
      <c r="L1587" s="75"/>
    </row>
    <row r="1588" spans="1:12" x14ac:dyDescent="0.25">
      <c r="A1588" s="87">
        <v>1578</v>
      </c>
      <c r="B1588" s="157" t="s">
        <v>28</v>
      </c>
      <c r="C1588" s="138" t="s">
        <v>2917</v>
      </c>
      <c r="D1588" s="157" t="s">
        <v>28</v>
      </c>
      <c r="E1588" s="141" t="s">
        <v>2917</v>
      </c>
      <c r="F1588" s="88" t="s">
        <v>3393</v>
      </c>
      <c r="G1588" s="89" t="s">
        <v>188</v>
      </c>
      <c r="H1588" s="140">
        <v>60200</v>
      </c>
      <c r="I1588" s="154">
        <f t="shared" si="50"/>
        <v>-0.03</v>
      </c>
      <c r="J1588" s="155">
        <f t="shared" si="51"/>
        <v>1806</v>
      </c>
      <c r="K1588" s="156">
        <v>58394</v>
      </c>
      <c r="L1588" s="75"/>
    </row>
    <row r="1589" spans="1:12" x14ac:dyDescent="0.25">
      <c r="A1589" s="87">
        <v>1579</v>
      </c>
      <c r="B1589" s="157" t="s">
        <v>28</v>
      </c>
      <c r="C1589" s="138" t="s">
        <v>2918</v>
      </c>
      <c r="D1589" s="157" t="s">
        <v>28</v>
      </c>
      <c r="E1589" s="141" t="s">
        <v>2918</v>
      </c>
      <c r="F1589" s="88" t="s">
        <v>3394</v>
      </c>
      <c r="G1589" s="89" t="s">
        <v>188</v>
      </c>
      <c r="H1589" s="140">
        <v>60200</v>
      </c>
      <c r="I1589" s="154">
        <f t="shared" si="50"/>
        <v>-0.03</v>
      </c>
      <c r="J1589" s="155">
        <f t="shared" si="51"/>
        <v>1806</v>
      </c>
      <c r="K1589" s="156">
        <v>58394</v>
      </c>
      <c r="L1589" s="75"/>
    </row>
    <row r="1590" spans="1:12" x14ac:dyDescent="0.25">
      <c r="A1590" s="87">
        <v>1580</v>
      </c>
      <c r="B1590" s="157" t="s">
        <v>28</v>
      </c>
      <c r="C1590" s="138" t="s">
        <v>2919</v>
      </c>
      <c r="D1590" s="157" t="s">
        <v>28</v>
      </c>
      <c r="E1590" s="141" t="s">
        <v>2919</v>
      </c>
      <c r="F1590" s="88" t="s">
        <v>3395</v>
      </c>
      <c r="G1590" s="89" t="s">
        <v>188</v>
      </c>
      <c r="H1590" s="140">
        <v>66200</v>
      </c>
      <c r="I1590" s="154">
        <f t="shared" si="50"/>
        <v>-0.03</v>
      </c>
      <c r="J1590" s="155">
        <f t="shared" si="51"/>
        <v>1986</v>
      </c>
      <c r="K1590" s="156">
        <v>64214</v>
      </c>
      <c r="L1590" s="75"/>
    </row>
    <row r="1591" spans="1:12" x14ac:dyDescent="0.25">
      <c r="A1591" s="87">
        <v>1581</v>
      </c>
      <c r="B1591" s="157" t="s">
        <v>28</v>
      </c>
      <c r="C1591" s="138" t="s">
        <v>2920</v>
      </c>
      <c r="D1591" s="157" t="s">
        <v>28</v>
      </c>
      <c r="E1591" s="141" t="s">
        <v>2920</v>
      </c>
      <c r="F1591" s="88" t="s">
        <v>3396</v>
      </c>
      <c r="G1591" s="89" t="s">
        <v>188</v>
      </c>
      <c r="H1591" s="140">
        <v>66200</v>
      </c>
      <c r="I1591" s="154">
        <f t="shared" si="50"/>
        <v>-0.03</v>
      </c>
      <c r="J1591" s="155">
        <f t="shared" si="51"/>
        <v>1986</v>
      </c>
      <c r="K1591" s="156">
        <v>64214</v>
      </c>
      <c r="L1591" s="75"/>
    </row>
    <row r="1592" spans="1:12" x14ac:dyDescent="0.25">
      <c r="A1592" s="87">
        <v>1582</v>
      </c>
      <c r="B1592" s="157" t="s">
        <v>28</v>
      </c>
      <c r="C1592" s="138" t="s">
        <v>2921</v>
      </c>
      <c r="D1592" s="157" t="s">
        <v>28</v>
      </c>
      <c r="E1592" s="141" t="s">
        <v>2921</v>
      </c>
      <c r="F1592" s="88" t="s">
        <v>3397</v>
      </c>
      <c r="G1592" s="89" t="s">
        <v>188</v>
      </c>
      <c r="H1592" s="140">
        <v>60500</v>
      </c>
      <c r="I1592" s="154">
        <f t="shared" si="50"/>
        <v>-0.03</v>
      </c>
      <c r="J1592" s="155">
        <f t="shared" si="51"/>
        <v>1815</v>
      </c>
      <c r="K1592" s="156">
        <v>58685</v>
      </c>
      <c r="L1592" s="75"/>
    </row>
    <row r="1593" spans="1:12" x14ac:dyDescent="0.25">
      <c r="A1593" s="87">
        <v>1583</v>
      </c>
      <c r="B1593" s="157" t="s">
        <v>28</v>
      </c>
      <c r="C1593" s="138" t="s">
        <v>2922</v>
      </c>
      <c r="D1593" s="157" t="s">
        <v>28</v>
      </c>
      <c r="E1593" s="141" t="s">
        <v>2922</v>
      </c>
      <c r="F1593" s="88" t="s">
        <v>3398</v>
      </c>
      <c r="G1593" s="89" t="s">
        <v>188</v>
      </c>
      <c r="H1593" s="140">
        <v>60500</v>
      </c>
      <c r="I1593" s="154">
        <f t="shared" si="50"/>
        <v>-0.03</v>
      </c>
      <c r="J1593" s="155">
        <f t="shared" si="51"/>
        <v>1815</v>
      </c>
      <c r="K1593" s="156">
        <v>58685</v>
      </c>
      <c r="L1593" s="75"/>
    </row>
    <row r="1594" spans="1:12" x14ac:dyDescent="0.25">
      <c r="A1594" s="87">
        <v>1584</v>
      </c>
      <c r="B1594" s="157" t="s">
        <v>28</v>
      </c>
      <c r="C1594" s="138" t="s">
        <v>2923</v>
      </c>
      <c r="D1594" s="157" t="s">
        <v>28</v>
      </c>
      <c r="E1594" s="141" t="s">
        <v>2923</v>
      </c>
      <c r="F1594" s="88" t="s">
        <v>3399</v>
      </c>
      <c r="G1594" s="89" t="s">
        <v>188</v>
      </c>
      <c r="H1594" s="140">
        <v>60200</v>
      </c>
      <c r="I1594" s="154">
        <f t="shared" si="50"/>
        <v>-0.03</v>
      </c>
      <c r="J1594" s="155">
        <f t="shared" si="51"/>
        <v>1806</v>
      </c>
      <c r="K1594" s="156">
        <v>58394</v>
      </c>
      <c r="L1594" s="75"/>
    </row>
    <row r="1595" spans="1:12" x14ac:dyDescent="0.25">
      <c r="A1595" s="87">
        <v>1585</v>
      </c>
      <c r="B1595" s="157" t="s">
        <v>28</v>
      </c>
      <c r="C1595" s="138" t="s">
        <v>2924</v>
      </c>
      <c r="D1595" s="157" t="s">
        <v>28</v>
      </c>
      <c r="E1595" s="141" t="s">
        <v>2924</v>
      </c>
      <c r="F1595" s="88" t="s">
        <v>3400</v>
      </c>
      <c r="G1595" s="89" t="s">
        <v>188</v>
      </c>
      <c r="H1595" s="140">
        <v>60200</v>
      </c>
      <c r="I1595" s="154">
        <f t="shared" si="50"/>
        <v>-0.03</v>
      </c>
      <c r="J1595" s="155">
        <f t="shared" si="51"/>
        <v>1806</v>
      </c>
      <c r="K1595" s="156">
        <v>58394</v>
      </c>
      <c r="L1595" s="75"/>
    </row>
    <row r="1596" spans="1:12" x14ac:dyDescent="0.25">
      <c r="A1596" s="87">
        <v>1586</v>
      </c>
      <c r="B1596" s="157" t="s">
        <v>28</v>
      </c>
      <c r="C1596" s="138" t="s">
        <v>2925</v>
      </c>
      <c r="D1596" s="157" t="s">
        <v>28</v>
      </c>
      <c r="E1596" s="141" t="s">
        <v>2925</v>
      </c>
      <c r="F1596" s="88" t="s">
        <v>2926</v>
      </c>
      <c r="G1596" s="89" t="s">
        <v>188</v>
      </c>
      <c r="H1596" s="140">
        <v>66200</v>
      </c>
      <c r="I1596" s="154">
        <f t="shared" si="50"/>
        <v>-0.03</v>
      </c>
      <c r="J1596" s="155">
        <f t="shared" si="51"/>
        <v>1986</v>
      </c>
      <c r="K1596" s="156">
        <v>64214</v>
      </c>
      <c r="L1596" s="75"/>
    </row>
    <row r="1597" spans="1:12" x14ac:dyDescent="0.25">
      <c r="A1597" s="87">
        <v>1587</v>
      </c>
      <c r="B1597" s="157" t="s">
        <v>28</v>
      </c>
      <c r="C1597" s="138" t="s">
        <v>2927</v>
      </c>
      <c r="D1597" s="157" t="s">
        <v>28</v>
      </c>
      <c r="E1597" s="141" t="s">
        <v>2927</v>
      </c>
      <c r="F1597" s="88" t="s">
        <v>3401</v>
      </c>
      <c r="G1597" s="89" t="s">
        <v>188</v>
      </c>
      <c r="H1597" s="140">
        <v>114100</v>
      </c>
      <c r="I1597" s="154">
        <f t="shared" si="50"/>
        <v>-0.03</v>
      </c>
      <c r="J1597" s="155">
        <f t="shared" si="51"/>
        <v>3423</v>
      </c>
      <c r="K1597" s="156">
        <v>110677</v>
      </c>
      <c r="L1597" s="75"/>
    </row>
    <row r="1598" spans="1:12" x14ac:dyDescent="0.25">
      <c r="A1598" s="87">
        <v>1588</v>
      </c>
      <c r="B1598" s="157" t="s">
        <v>28</v>
      </c>
      <c r="C1598" s="138" t="s">
        <v>2928</v>
      </c>
      <c r="D1598" s="157" t="s">
        <v>28</v>
      </c>
      <c r="E1598" s="141" t="s">
        <v>2928</v>
      </c>
      <c r="F1598" s="88" t="s">
        <v>3402</v>
      </c>
      <c r="G1598" s="89" t="s">
        <v>188</v>
      </c>
      <c r="H1598" s="140">
        <v>76100</v>
      </c>
      <c r="I1598" s="154">
        <f t="shared" si="50"/>
        <v>-0.03</v>
      </c>
      <c r="J1598" s="155">
        <f t="shared" si="51"/>
        <v>2283</v>
      </c>
      <c r="K1598" s="156">
        <v>73817</v>
      </c>
      <c r="L1598" s="75"/>
    </row>
    <row r="1599" spans="1:12" x14ac:dyDescent="0.25">
      <c r="A1599" s="87">
        <v>1589</v>
      </c>
      <c r="B1599" s="157" t="s">
        <v>28</v>
      </c>
      <c r="C1599" s="138" t="s">
        <v>2929</v>
      </c>
      <c r="D1599" s="157" t="s">
        <v>28</v>
      </c>
      <c r="E1599" s="141" t="s">
        <v>2929</v>
      </c>
      <c r="F1599" s="88" t="s">
        <v>3403</v>
      </c>
      <c r="G1599" s="89" t="s">
        <v>188</v>
      </c>
      <c r="H1599" s="140">
        <v>76100</v>
      </c>
      <c r="I1599" s="154">
        <f t="shared" si="50"/>
        <v>-0.03</v>
      </c>
      <c r="J1599" s="155">
        <f t="shared" si="51"/>
        <v>2283</v>
      </c>
      <c r="K1599" s="156">
        <v>73817</v>
      </c>
      <c r="L1599" s="75"/>
    </row>
    <row r="1600" spans="1:12" x14ac:dyDescent="0.25">
      <c r="A1600" s="87">
        <v>1590</v>
      </c>
      <c r="B1600" s="157" t="s">
        <v>28</v>
      </c>
      <c r="C1600" s="138" t="s">
        <v>2930</v>
      </c>
      <c r="D1600" s="157" t="s">
        <v>28</v>
      </c>
      <c r="E1600" s="141" t="s">
        <v>2930</v>
      </c>
      <c r="F1600" s="88" t="s">
        <v>3404</v>
      </c>
      <c r="G1600" s="89" t="s">
        <v>188</v>
      </c>
      <c r="H1600" s="140">
        <v>92000</v>
      </c>
      <c r="I1600" s="154">
        <f t="shared" si="50"/>
        <v>-0.03</v>
      </c>
      <c r="J1600" s="155">
        <f t="shared" si="51"/>
        <v>2760</v>
      </c>
      <c r="K1600" s="156">
        <v>89240</v>
      </c>
      <c r="L1600" s="75"/>
    </row>
    <row r="1601" spans="1:12" x14ac:dyDescent="0.25">
      <c r="A1601" s="87">
        <v>1591</v>
      </c>
      <c r="B1601" s="157" t="s">
        <v>28</v>
      </c>
      <c r="C1601" s="138" t="s">
        <v>2931</v>
      </c>
      <c r="D1601" s="157" t="s">
        <v>28</v>
      </c>
      <c r="E1601" s="141" t="s">
        <v>2931</v>
      </c>
      <c r="F1601" s="88" t="s">
        <v>3405</v>
      </c>
      <c r="G1601" s="89" t="s">
        <v>188</v>
      </c>
      <c r="H1601" s="140">
        <v>92000</v>
      </c>
      <c r="I1601" s="154">
        <f t="shared" si="50"/>
        <v>-0.03</v>
      </c>
      <c r="J1601" s="155">
        <f t="shared" si="51"/>
        <v>2760</v>
      </c>
      <c r="K1601" s="156">
        <v>89240</v>
      </c>
      <c r="L1601" s="75"/>
    </row>
    <row r="1602" spans="1:12" x14ac:dyDescent="0.25">
      <c r="A1602" s="87">
        <v>1592</v>
      </c>
      <c r="B1602" s="157" t="s">
        <v>28</v>
      </c>
      <c r="C1602" s="138" t="s">
        <v>2932</v>
      </c>
      <c r="D1602" s="157" t="s">
        <v>28</v>
      </c>
      <c r="E1602" s="141" t="s">
        <v>2932</v>
      </c>
      <c r="F1602" s="88" t="s">
        <v>2933</v>
      </c>
      <c r="G1602" s="89" t="s">
        <v>188</v>
      </c>
      <c r="H1602" s="140">
        <v>95800</v>
      </c>
      <c r="I1602" s="154">
        <f t="shared" si="50"/>
        <v>-0.03</v>
      </c>
      <c r="J1602" s="155">
        <f t="shared" si="51"/>
        <v>2874</v>
      </c>
      <c r="K1602" s="156">
        <v>92926</v>
      </c>
      <c r="L1602" s="75"/>
    </row>
    <row r="1603" spans="1:12" x14ac:dyDescent="0.25">
      <c r="A1603" s="87">
        <v>1593</v>
      </c>
      <c r="B1603" s="157" t="s">
        <v>28</v>
      </c>
      <c r="C1603" s="138" t="s">
        <v>2934</v>
      </c>
      <c r="D1603" s="157" t="s">
        <v>28</v>
      </c>
      <c r="E1603" s="141" t="s">
        <v>2934</v>
      </c>
      <c r="F1603" s="88" t="s">
        <v>3406</v>
      </c>
      <c r="G1603" s="89" t="s">
        <v>188</v>
      </c>
      <c r="H1603" s="140">
        <v>94900</v>
      </c>
      <c r="I1603" s="154">
        <f t="shared" si="50"/>
        <v>-0.03</v>
      </c>
      <c r="J1603" s="155">
        <f t="shared" si="51"/>
        <v>2847</v>
      </c>
      <c r="K1603" s="156">
        <v>92053</v>
      </c>
      <c r="L1603" s="75"/>
    </row>
    <row r="1604" spans="1:12" x14ac:dyDescent="0.25">
      <c r="A1604" s="87">
        <v>1594</v>
      </c>
      <c r="B1604" s="157" t="s">
        <v>28</v>
      </c>
      <c r="C1604" s="138" t="s">
        <v>2935</v>
      </c>
      <c r="D1604" s="157" t="s">
        <v>28</v>
      </c>
      <c r="E1604" s="141" t="s">
        <v>2935</v>
      </c>
      <c r="F1604" s="88" t="s">
        <v>3407</v>
      </c>
      <c r="G1604" s="89" t="s">
        <v>188</v>
      </c>
      <c r="H1604" s="140">
        <v>94900</v>
      </c>
      <c r="I1604" s="154">
        <f t="shared" si="50"/>
        <v>-0.03</v>
      </c>
      <c r="J1604" s="155">
        <f t="shared" si="51"/>
        <v>2847</v>
      </c>
      <c r="K1604" s="156">
        <v>92053</v>
      </c>
      <c r="L1604" s="75"/>
    </row>
    <row r="1605" spans="1:12" x14ac:dyDescent="0.25">
      <c r="A1605" s="87">
        <v>1595</v>
      </c>
      <c r="B1605" s="157" t="s">
        <v>28</v>
      </c>
      <c r="C1605" s="138" t="s">
        <v>2936</v>
      </c>
      <c r="D1605" s="157" t="s">
        <v>28</v>
      </c>
      <c r="E1605" s="141" t="s">
        <v>2936</v>
      </c>
      <c r="F1605" s="88" t="s">
        <v>2937</v>
      </c>
      <c r="G1605" s="89" t="s">
        <v>188</v>
      </c>
      <c r="H1605" s="140">
        <v>98700</v>
      </c>
      <c r="I1605" s="154">
        <f t="shared" si="50"/>
        <v>-0.03</v>
      </c>
      <c r="J1605" s="155">
        <f t="shared" si="51"/>
        <v>2961</v>
      </c>
      <c r="K1605" s="156">
        <v>95739</v>
      </c>
      <c r="L1605" s="75"/>
    </row>
    <row r="1606" spans="1:12" x14ac:dyDescent="0.25">
      <c r="A1606" s="87">
        <v>1596</v>
      </c>
      <c r="B1606" s="157" t="s">
        <v>28</v>
      </c>
      <c r="C1606" s="138" t="s">
        <v>2938</v>
      </c>
      <c r="D1606" s="157" t="s">
        <v>28</v>
      </c>
      <c r="E1606" s="141" t="s">
        <v>2938</v>
      </c>
      <c r="F1606" s="88" t="s">
        <v>3408</v>
      </c>
      <c r="G1606" s="89" t="s">
        <v>188</v>
      </c>
      <c r="H1606" s="140">
        <v>94900</v>
      </c>
      <c r="I1606" s="154">
        <f t="shared" si="50"/>
        <v>-0.03</v>
      </c>
      <c r="J1606" s="155">
        <f t="shared" si="51"/>
        <v>2847</v>
      </c>
      <c r="K1606" s="156">
        <v>92053</v>
      </c>
      <c r="L1606" s="75"/>
    </row>
    <row r="1607" spans="1:12" x14ac:dyDescent="0.25">
      <c r="A1607" s="87">
        <v>1597</v>
      </c>
      <c r="B1607" s="157" t="s">
        <v>28</v>
      </c>
      <c r="C1607" s="138" t="s">
        <v>2939</v>
      </c>
      <c r="D1607" s="157" t="s">
        <v>28</v>
      </c>
      <c r="E1607" s="141" t="s">
        <v>2939</v>
      </c>
      <c r="F1607" s="88" t="s">
        <v>3409</v>
      </c>
      <c r="G1607" s="89" t="s">
        <v>188</v>
      </c>
      <c r="H1607" s="140">
        <v>94900</v>
      </c>
      <c r="I1607" s="154">
        <f t="shared" si="50"/>
        <v>-0.03</v>
      </c>
      <c r="J1607" s="155">
        <f t="shared" si="51"/>
        <v>2847</v>
      </c>
      <c r="K1607" s="156">
        <v>92053</v>
      </c>
      <c r="L1607" s="75"/>
    </row>
    <row r="1608" spans="1:12" x14ac:dyDescent="0.25">
      <c r="A1608" s="87">
        <v>1598</v>
      </c>
      <c r="B1608" s="157" t="s">
        <v>28</v>
      </c>
      <c r="C1608" s="138" t="s">
        <v>2940</v>
      </c>
      <c r="D1608" s="157" t="s">
        <v>28</v>
      </c>
      <c r="E1608" s="141" t="s">
        <v>2940</v>
      </c>
      <c r="F1608" s="88" t="s">
        <v>2941</v>
      </c>
      <c r="G1608" s="89" t="s">
        <v>188</v>
      </c>
      <c r="H1608" s="140">
        <v>98700</v>
      </c>
      <c r="I1608" s="154">
        <f t="shared" si="50"/>
        <v>-0.03</v>
      </c>
      <c r="J1608" s="155">
        <f t="shared" si="51"/>
        <v>2961</v>
      </c>
      <c r="K1608" s="156">
        <v>95739</v>
      </c>
      <c r="L1608" s="75"/>
    </row>
    <row r="1609" spans="1:12" x14ac:dyDescent="0.25">
      <c r="A1609" s="87">
        <v>1599</v>
      </c>
      <c r="B1609" s="157" t="s">
        <v>28</v>
      </c>
      <c r="C1609" s="138" t="s">
        <v>2942</v>
      </c>
      <c r="D1609" s="157" t="s">
        <v>28</v>
      </c>
      <c r="E1609" s="141" t="s">
        <v>2942</v>
      </c>
      <c r="F1609" s="88" t="s">
        <v>3410</v>
      </c>
      <c r="G1609" s="89" t="s">
        <v>188</v>
      </c>
      <c r="H1609" s="140">
        <v>9410</v>
      </c>
      <c r="I1609" s="154">
        <f t="shared" si="50"/>
        <v>-3.0000000000000117E-2</v>
      </c>
      <c r="J1609" s="155">
        <f t="shared" si="51"/>
        <v>282.30000000000109</v>
      </c>
      <c r="K1609" s="156">
        <v>9127.6999999999989</v>
      </c>
      <c r="L1609" s="75"/>
    </row>
    <row r="1610" spans="1:12" x14ac:dyDescent="0.25">
      <c r="A1610" s="87">
        <v>1600</v>
      </c>
      <c r="B1610" s="157" t="s">
        <v>28</v>
      </c>
      <c r="C1610" s="138" t="s">
        <v>2943</v>
      </c>
      <c r="D1610" s="157" t="s">
        <v>28</v>
      </c>
      <c r="E1610" s="141" t="s">
        <v>2943</v>
      </c>
      <c r="F1610" s="88" t="s">
        <v>2944</v>
      </c>
      <c r="G1610" s="89" t="s">
        <v>188</v>
      </c>
      <c r="H1610" s="140">
        <v>13010</v>
      </c>
      <c r="I1610" s="154">
        <f t="shared" si="50"/>
        <v>-3.0000000000000082E-2</v>
      </c>
      <c r="J1610" s="155">
        <f t="shared" si="51"/>
        <v>390.30000000000109</v>
      </c>
      <c r="K1610" s="156">
        <v>12619.699999999999</v>
      </c>
      <c r="L1610" s="75"/>
    </row>
    <row r="1611" spans="1:12" x14ac:dyDescent="0.25">
      <c r="A1611" s="87">
        <v>1601</v>
      </c>
      <c r="B1611" s="157" t="s">
        <v>28</v>
      </c>
      <c r="C1611" s="138" t="s">
        <v>2945</v>
      </c>
      <c r="D1611" s="157" t="s">
        <v>28</v>
      </c>
      <c r="E1611" s="141" t="s">
        <v>2945</v>
      </c>
      <c r="F1611" s="88" t="s">
        <v>3411</v>
      </c>
      <c r="G1611" s="89" t="s">
        <v>188</v>
      </c>
      <c r="H1611" s="140">
        <v>9250</v>
      </c>
      <c r="I1611" s="154">
        <f t="shared" si="50"/>
        <v>-0.03</v>
      </c>
      <c r="J1611" s="155">
        <f t="shared" si="51"/>
        <v>277.5</v>
      </c>
      <c r="K1611" s="156">
        <v>8972.5</v>
      </c>
      <c r="L1611" s="75"/>
    </row>
    <row r="1612" spans="1:12" x14ac:dyDescent="0.25">
      <c r="A1612" s="87">
        <v>1602</v>
      </c>
      <c r="B1612" s="157" t="s">
        <v>28</v>
      </c>
      <c r="C1612" s="138" t="s">
        <v>2946</v>
      </c>
      <c r="D1612" s="157" t="s">
        <v>28</v>
      </c>
      <c r="E1612" s="141" t="s">
        <v>2946</v>
      </c>
      <c r="F1612" s="88" t="s">
        <v>3412</v>
      </c>
      <c r="G1612" s="89" t="s">
        <v>188</v>
      </c>
      <c r="H1612" s="140">
        <v>94200</v>
      </c>
      <c r="I1612" s="154">
        <f t="shared" ref="I1612:I1675" si="52">(K1612-H1612)/H1612</f>
        <v>-0.03</v>
      </c>
      <c r="J1612" s="155">
        <f t="shared" ref="J1612:J1675" si="53">H1612-K1612</f>
        <v>2826</v>
      </c>
      <c r="K1612" s="156">
        <v>91374</v>
      </c>
      <c r="L1612" s="75"/>
    </row>
    <row r="1613" spans="1:12" x14ac:dyDescent="0.25">
      <c r="A1613" s="87">
        <v>1603</v>
      </c>
      <c r="B1613" s="157" t="s">
        <v>28</v>
      </c>
      <c r="C1613" s="138" t="s">
        <v>2947</v>
      </c>
      <c r="D1613" s="157" t="s">
        <v>28</v>
      </c>
      <c r="E1613" s="141" t="s">
        <v>2947</v>
      </c>
      <c r="F1613" s="88" t="s">
        <v>3413</v>
      </c>
      <c r="G1613" s="89" t="s">
        <v>188</v>
      </c>
      <c r="H1613" s="140">
        <v>94200</v>
      </c>
      <c r="I1613" s="154">
        <f t="shared" si="52"/>
        <v>-0.03</v>
      </c>
      <c r="J1613" s="155">
        <f t="shared" si="53"/>
        <v>2826</v>
      </c>
      <c r="K1613" s="156">
        <v>91374</v>
      </c>
      <c r="L1613" s="75"/>
    </row>
    <row r="1614" spans="1:12" x14ac:dyDescent="0.25">
      <c r="A1614" s="87">
        <v>1604</v>
      </c>
      <c r="B1614" s="157" t="s">
        <v>28</v>
      </c>
      <c r="C1614" s="138" t="s">
        <v>2948</v>
      </c>
      <c r="D1614" s="157" t="s">
        <v>28</v>
      </c>
      <c r="E1614" s="141" t="s">
        <v>2948</v>
      </c>
      <c r="F1614" s="88" t="s">
        <v>2949</v>
      </c>
      <c r="G1614" s="89" t="s">
        <v>188</v>
      </c>
      <c r="H1614" s="140">
        <v>4840</v>
      </c>
      <c r="I1614" s="154">
        <f t="shared" si="52"/>
        <v>-2.9999999999999961E-2</v>
      </c>
      <c r="J1614" s="155">
        <f t="shared" si="53"/>
        <v>145.19999999999982</v>
      </c>
      <c r="K1614" s="156">
        <v>4694.8</v>
      </c>
      <c r="L1614" s="75"/>
    </row>
    <row r="1615" spans="1:12" x14ac:dyDescent="0.25">
      <c r="A1615" s="87">
        <v>1605</v>
      </c>
      <c r="B1615" s="157" t="s">
        <v>28</v>
      </c>
      <c r="C1615" s="138" t="s">
        <v>2950</v>
      </c>
      <c r="D1615" s="157" t="s">
        <v>28</v>
      </c>
      <c r="E1615" s="139">
        <v>97002534</v>
      </c>
      <c r="F1615" s="88" t="s">
        <v>2951</v>
      </c>
      <c r="G1615" s="89" t="s">
        <v>188</v>
      </c>
      <c r="H1615" s="140">
        <v>794</v>
      </c>
      <c r="I1615" s="154">
        <f t="shared" si="52"/>
        <v>-3.0000000000000061E-2</v>
      </c>
      <c r="J1615" s="155">
        <f t="shared" si="53"/>
        <v>23.82000000000005</v>
      </c>
      <c r="K1615" s="156">
        <v>770.18</v>
      </c>
      <c r="L1615" s="75"/>
    </row>
    <row r="1616" spans="1:12" x14ac:dyDescent="0.25">
      <c r="A1616" s="87">
        <v>1606</v>
      </c>
      <c r="B1616" s="157" t="s">
        <v>28</v>
      </c>
      <c r="C1616" s="138" t="s">
        <v>2952</v>
      </c>
      <c r="D1616" s="157" t="s">
        <v>28</v>
      </c>
      <c r="E1616" s="141" t="s">
        <v>2952</v>
      </c>
      <c r="F1616" s="88" t="s">
        <v>2953</v>
      </c>
      <c r="G1616" s="89" t="s">
        <v>188</v>
      </c>
      <c r="H1616" s="140">
        <v>3755</v>
      </c>
      <c r="I1616" s="154">
        <f t="shared" si="52"/>
        <v>-3.0000000000000023E-2</v>
      </c>
      <c r="J1616" s="155">
        <f t="shared" si="53"/>
        <v>112.65000000000009</v>
      </c>
      <c r="K1616" s="156">
        <v>3642.35</v>
      </c>
      <c r="L1616" s="75"/>
    </row>
    <row r="1617" spans="1:13" x14ac:dyDescent="0.25">
      <c r="A1617" s="87">
        <v>1607</v>
      </c>
      <c r="B1617" s="157" t="s">
        <v>28</v>
      </c>
      <c r="C1617" s="138" t="s">
        <v>2954</v>
      </c>
      <c r="D1617" s="157" t="s">
        <v>28</v>
      </c>
      <c r="E1617" s="139">
        <v>95040450</v>
      </c>
      <c r="F1617" s="88" t="s">
        <v>2955</v>
      </c>
      <c r="G1617" s="89" t="s">
        <v>188</v>
      </c>
      <c r="H1617" s="140">
        <v>401</v>
      </c>
      <c r="I1617" s="154">
        <f t="shared" si="52"/>
        <v>-3.0000000000000075E-2</v>
      </c>
      <c r="J1617" s="155">
        <f t="shared" si="53"/>
        <v>12.03000000000003</v>
      </c>
      <c r="K1617" s="156">
        <v>388.96999999999997</v>
      </c>
      <c r="L1617" s="75"/>
    </row>
    <row r="1618" spans="1:13" x14ac:dyDescent="0.25">
      <c r="A1618" s="87">
        <v>1608</v>
      </c>
      <c r="B1618" s="157" t="s">
        <v>28</v>
      </c>
      <c r="C1618" s="138" t="s">
        <v>2956</v>
      </c>
      <c r="D1618" s="157" t="s">
        <v>28</v>
      </c>
      <c r="E1618" s="141" t="s">
        <v>2956</v>
      </c>
      <c r="F1618" s="88" t="s">
        <v>2957</v>
      </c>
      <c r="G1618" s="89" t="s">
        <v>188</v>
      </c>
      <c r="H1618" s="140">
        <v>19730</v>
      </c>
      <c r="I1618" s="154">
        <f t="shared" si="52"/>
        <v>-3.0000000000000075E-2</v>
      </c>
      <c r="J1618" s="155">
        <f t="shared" si="53"/>
        <v>591.90000000000146</v>
      </c>
      <c r="K1618" s="156">
        <v>19138.099999999999</v>
      </c>
      <c r="L1618" s="75"/>
    </row>
    <row r="1619" spans="1:13" x14ac:dyDescent="0.25">
      <c r="A1619" s="87">
        <v>1609</v>
      </c>
      <c r="B1619" s="157" t="s">
        <v>28</v>
      </c>
      <c r="C1619" s="138" t="s">
        <v>2958</v>
      </c>
      <c r="D1619" s="157" t="s">
        <v>28</v>
      </c>
      <c r="E1619" s="139">
        <v>18090010</v>
      </c>
      <c r="F1619" s="88" t="s">
        <v>2959</v>
      </c>
      <c r="G1619" s="89" t="s">
        <v>188</v>
      </c>
      <c r="H1619" s="140">
        <v>127</v>
      </c>
      <c r="I1619" s="154">
        <f t="shared" si="52"/>
        <v>-3.9999999999999987E-2</v>
      </c>
      <c r="J1619" s="155">
        <f t="shared" si="53"/>
        <v>5.0799999999999983</v>
      </c>
      <c r="K1619" s="156">
        <f>H1619*0.96</f>
        <v>121.92</v>
      </c>
      <c r="L1619" s="75"/>
    </row>
    <row r="1620" spans="1:13" x14ac:dyDescent="0.25">
      <c r="A1620" s="87">
        <v>1610</v>
      </c>
      <c r="B1620" s="157" t="s">
        <v>28</v>
      </c>
      <c r="C1620" s="138" t="s">
        <v>2960</v>
      </c>
      <c r="D1620" s="157" t="s">
        <v>28</v>
      </c>
      <c r="E1620" s="139">
        <v>10777019</v>
      </c>
      <c r="F1620" s="88" t="s">
        <v>2961</v>
      </c>
      <c r="G1620" s="89" t="s">
        <v>188</v>
      </c>
      <c r="H1620" s="140">
        <v>230</v>
      </c>
      <c r="I1620" s="154">
        <f t="shared" si="52"/>
        <v>-4.0000000000000077E-2</v>
      </c>
      <c r="J1620" s="155">
        <f t="shared" si="53"/>
        <v>9.2000000000000171</v>
      </c>
      <c r="K1620" s="156">
        <f>H1620*0.96</f>
        <v>220.79999999999998</v>
      </c>
      <c r="L1620" s="75"/>
    </row>
    <row r="1621" spans="1:13" x14ac:dyDescent="0.25">
      <c r="A1621" s="87">
        <v>1611</v>
      </c>
      <c r="B1621" s="157" t="s">
        <v>28</v>
      </c>
      <c r="C1621" s="138" t="s">
        <v>2962</v>
      </c>
      <c r="D1621" s="157" t="s">
        <v>28</v>
      </c>
      <c r="E1621" s="141" t="s">
        <v>2962</v>
      </c>
      <c r="F1621" s="88" t="s">
        <v>3414</v>
      </c>
      <c r="G1621" s="89" t="s">
        <v>188</v>
      </c>
      <c r="H1621" s="140">
        <v>3745</v>
      </c>
      <c r="I1621" s="154">
        <f t="shared" si="52"/>
        <v>-2.9999999999999975E-2</v>
      </c>
      <c r="J1621" s="155">
        <f t="shared" si="53"/>
        <v>112.34999999999991</v>
      </c>
      <c r="K1621" s="156">
        <v>3632.65</v>
      </c>
      <c r="L1621" s="75"/>
    </row>
    <row r="1622" spans="1:13" x14ac:dyDescent="0.25">
      <c r="A1622" s="87">
        <v>1612</v>
      </c>
      <c r="B1622" s="157" t="s">
        <v>28</v>
      </c>
      <c r="C1622" s="138" t="s">
        <v>2963</v>
      </c>
      <c r="D1622" s="157" t="s">
        <v>28</v>
      </c>
      <c r="E1622" s="141" t="s">
        <v>2963</v>
      </c>
      <c r="F1622" s="88" t="s">
        <v>3415</v>
      </c>
      <c r="G1622" s="89" t="s">
        <v>188</v>
      </c>
      <c r="H1622" s="140">
        <v>708</v>
      </c>
      <c r="I1622" s="154">
        <f t="shared" si="52"/>
        <v>-3.0000000000000013E-2</v>
      </c>
      <c r="J1622" s="155">
        <f t="shared" si="53"/>
        <v>21.240000000000009</v>
      </c>
      <c r="K1622" s="156">
        <v>686.76</v>
      </c>
      <c r="L1622" s="75"/>
    </row>
    <row r="1623" spans="1:13" x14ac:dyDescent="0.25">
      <c r="A1623" s="87">
        <v>1613</v>
      </c>
      <c r="B1623" s="157" t="s">
        <v>28</v>
      </c>
      <c r="C1623" s="138" t="s">
        <v>2964</v>
      </c>
      <c r="D1623" s="157" t="s">
        <v>28</v>
      </c>
      <c r="E1623" s="141" t="s">
        <v>2964</v>
      </c>
      <c r="F1623" s="88" t="s">
        <v>3416</v>
      </c>
      <c r="G1623" s="89" t="s">
        <v>188</v>
      </c>
      <c r="H1623" s="140">
        <v>718</v>
      </c>
      <c r="I1623" s="154">
        <f t="shared" si="52"/>
        <v>-2.999999999999995E-2</v>
      </c>
      <c r="J1623" s="155">
        <f t="shared" si="53"/>
        <v>21.539999999999964</v>
      </c>
      <c r="K1623" s="156">
        <v>696.46</v>
      </c>
      <c r="L1623" s="75"/>
    </row>
    <row r="1624" spans="1:13" x14ac:dyDescent="0.25">
      <c r="A1624" s="87">
        <v>1614</v>
      </c>
      <c r="B1624" s="157" t="s">
        <v>28</v>
      </c>
      <c r="C1624" s="138" t="s">
        <v>2965</v>
      </c>
      <c r="D1624" s="157" t="s">
        <v>28</v>
      </c>
      <c r="E1624" s="141" t="s">
        <v>2965</v>
      </c>
      <c r="F1624" s="88" t="s">
        <v>3417</v>
      </c>
      <c r="G1624" s="89" t="s">
        <v>188</v>
      </c>
      <c r="H1624" s="140">
        <v>962</v>
      </c>
      <c r="I1624" s="154">
        <f t="shared" si="52"/>
        <v>-3.0000000000000013E-2</v>
      </c>
      <c r="J1624" s="155">
        <f t="shared" si="53"/>
        <v>28.860000000000014</v>
      </c>
      <c r="K1624" s="156">
        <v>933.14</v>
      </c>
      <c r="L1624" s="75"/>
    </row>
    <row r="1625" spans="1:13" x14ac:dyDescent="0.25">
      <c r="A1625" s="87">
        <v>1615</v>
      </c>
      <c r="B1625" s="157" t="s">
        <v>28</v>
      </c>
      <c r="C1625" s="138" t="s">
        <v>2966</v>
      </c>
      <c r="D1625" s="157" t="s">
        <v>28</v>
      </c>
      <c r="E1625" s="141" t="s">
        <v>2966</v>
      </c>
      <c r="F1625" s="88" t="s">
        <v>3418</v>
      </c>
      <c r="G1625" s="89" t="s">
        <v>188</v>
      </c>
      <c r="H1625" s="140">
        <v>790</v>
      </c>
      <c r="I1625" s="154">
        <f t="shared" si="52"/>
        <v>-3.0000000000000058E-2</v>
      </c>
      <c r="J1625" s="155">
        <f t="shared" si="53"/>
        <v>23.700000000000045</v>
      </c>
      <c r="K1625" s="156">
        <v>766.3</v>
      </c>
      <c r="L1625" s="75"/>
    </row>
    <row r="1626" spans="1:13" x14ac:dyDescent="0.25">
      <c r="A1626" s="87">
        <v>1616</v>
      </c>
      <c r="B1626" s="157" t="s">
        <v>28</v>
      </c>
      <c r="C1626" s="138" t="s">
        <v>2967</v>
      </c>
      <c r="D1626" s="157" t="s">
        <v>28</v>
      </c>
      <c r="E1626" s="141" t="s">
        <v>2967</v>
      </c>
      <c r="F1626" s="88" t="s">
        <v>3419</v>
      </c>
      <c r="G1626" s="89" t="s">
        <v>188</v>
      </c>
      <c r="H1626" s="140">
        <v>534</v>
      </c>
      <c r="I1626" s="154">
        <f t="shared" si="52"/>
        <v>-2.9999999999999968E-2</v>
      </c>
      <c r="J1626" s="155">
        <f t="shared" si="53"/>
        <v>16.019999999999982</v>
      </c>
      <c r="K1626" s="156">
        <v>517.98</v>
      </c>
      <c r="L1626" s="75"/>
    </row>
    <row r="1627" spans="1:13" x14ac:dyDescent="0.25">
      <c r="A1627" s="87">
        <v>1617</v>
      </c>
      <c r="B1627" s="157" t="s">
        <v>28</v>
      </c>
      <c r="C1627" s="138" t="s">
        <v>2968</v>
      </c>
      <c r="D1627" s="157" t="s">
        <v>28</v>
      </c>
      <c r="E1627" s="141" t="s">
        <v>2968</v>
      </c>
      <c r="F1627" s="88" t="s">
        <v>3420</v>
      </c>
      <c r="G1627" s="89" t="s">
        <v>188</v>
      </c>
      <c r="H1627" s="140">
        <v>4505</v>
      </c>
      <c r="I1627" s="154">
        <f t="shared" si="52"/>
        <v>-0.05</v>
      </c>
      <c r="J1627" s="155">
        <f t="shared" si="53"/>
        <v>225.25</v>
      </c>
      <c r="K1627" s="156">
        <f>H1627*0.95</f>
        <v>4279.75</v>
      </c>
      <c r="L1627" s="75"/>
    </row>
    <row r="1628" spans="1:13" x14ac:dyDescent="0.25">
      <c r="A1628" s="87">
        <v>1618</v>
      </c>
      <c r="B1628" s="157" t="s">
        <v>28</v>
      </c>
      <c r="C1628" s="138" t="s">
        <v>2969</v>
      </c>
      <c r="D1628" s="157" t="s">
        <v>28</v>
      </c>
      <c r="E1628" s="141" t="s">
        <v>2969</v>
      </c>
      <c r="F1628" s="88" t="s">
        <v>3421</v>
      </c>
      <c r="G1628" s="89" t="s">
        <v>188</v>
      </c>
      <c r="H1628" s="140">
        <v>2580</v>
      </c>
      <c r="I1628" s="154">
        <f t="shared" si="52"/>
        <v>-3.0000000000000034E-2</v>
      </c>
      <c r="J1628" s="155">
        <f t="shared" si="53"/>
        <v>77.400000000000091</v>
      </c>
      <c r="K1628" s="156">
        <v>2502.6</v>
      </c>
      <c r="L1628" s="76"/>
      <c r="M1628" s="78"/>
    </row>
    <row r="1629" spans="1:13" x14ac:dyDescent="0.25">
      <c r="A1629" s="87">
        <v>1619</v>
      </c>
      <c r="B1629" s="157" t="s">
        <v>28</v>
      </c>
      <c r="C1629" s="138" t="s">
        <v>2970</v>
      </c>
      <c r="D1629" s="157" t="s">
        <v>28</v>
      </c>
      <c r="E1629" s="141" t="s">
        <v>2970</v>
      </c>
      <c r="F1629" s="88" t="s">
        <v>3422</v>
      </c>
      <c r="G1629" s="89" t="s">
        <v>188</v>
      </c>
      <c r="H1629" s="140">
        <v>27250</v>
      </c>
      <c r="I1629" s="154">
        <f t="shared" si="52"/>
        <v>-0.1</v>
      </c>
      <c r="J1629" s="155">
        <f t="shared" si="53"/>
        <v>2725</v>
      </c>
      <c r="K1629" s="156">
        <v>24525</v>
      </c>
      <c r="L1629" s="76"/>
      <c r="M1629" s="75"/>
    </row>
    <row r="1630" spans="1:13" x14ac:dyDescent="0.25">
      <c r="A1630" s="87">
        <v>1620</v>
      </c>
      <c r="B1630" s="157" t="s">
        <v>28</v>
      </c>
      <c r="C1630" s="138" t="s">
        <v>2971</v>
      </c>
      <c r="D1630" s="157" t="s">
        <v>28</v>
      </c>
      <c r="E1630" s="141" t="s">
        <v>2971</v>
      </c>
      <c r="F1630" s="88" t="s">
        <v>2972</v>
      </c>
      <c r="G1630" s="89" t="s">
        <v>188</v>
      </c>
      <c r="H1630" s="140">
        <v>10570</v>
      </c>
      <c r="I1630" s="154">
        <f t="shared" si="52"/>
        <v>-0.1</v>
      </c>
      <c r="J1630" s="155">
        <f t="shared" si="53"/>
        <v>1057</v>
      </c>
      <c r="K1630" s="156">
        <v>9513</v>
      </c>
      <c r="L1630" s="76"/>
    </row>
    <row r="1631" spans="1:13" x14ac:dyDescent="0.25">
      <c r="A1631" s="87">
        <v>1621</v>
      </c>
      <c r="B1631" s="157" t="s">
        <v>28</v>
      </c>
      <c r="C1631" s="138" t="s">
        <v>2973</v>
      </c>
      <c r="D1631" s="157" t="s">
        <v>28</v>
      </c>
      <c r="E1631" s="141" t="s">
        <v>2973</v>
      </c>
      <c r="F1631" s="88" t="s">
        <v>3423</v>
      </c>
      <c r="G1631" s="89" t="s">
        <v>188</v>
      </c>
      <c r="H1631" s="140">
        <v>10120</v>
      </c>
      <c r="I1631" s="154">
        <f t="shared" si="52"/>
        <v>-0.29000000000000004</v>
      </c>
      <c r="J1631" s="155">
        <f t="shared" si="53"/>
        <v>2934.8</v>
      </c>
      <c r="K1631" s="158">
        <v>7185.2</v>
      </c>
      <c r="L1631" s="75"/>
    </row>
    <row r="1632" spans="1:13" x14ac:dyDescent="0.25">
      <c r="A1632" s="87">
        <v>1622</v>
      </c>
      <c r="B1632" s="157" t="s">
        <v>28</v>
      </c>
      <c r="C1632" s="138" t="s">
        <v>2974</v>
      </c>
      <c r="D1632" s="157" t="s">
        <v>28</v>
      </c>
      <c r="E1632" s="141" t="s">
        <v>2974</v>
      </c>
      <c r="F1632" s="88" t="s">
        <v>3424</v>
      </c>
      <c r="G1632" s="89" t="s">
        <v>188</v>
      </c>
      <c r="H1632" s="140">
        <v>10820</v>
      </c>
      <c r="I1632" s="154">
        <f t="shared" si="52"/>
        <v>-3.0000000000000034E-2</v>
      </c>
      <c r="J1632" s="155">
        <f t="shared" si="53"/>
        <v>324.60000000000036</v>
      </c>
      <c r="K1632" s="156">
        <v>10495.4</v>
      </c>
      <c r="L1632" s="75"/>
    </row>
    <row r="1633" spans="1:12" x14ac:dyDescent="0.25">
      <c r="A1633" s="87">
        <v>1623</v>
      </c>
      <c r="B1633" s="157" t="s">
        <v>28</v>
      </c>
      <c r="C1633" s="138" t="s">
        <v>2975</v>
      </c>
      <c r="D1633" s="157" t="s">
        <v>28</v>
      </c>
      <c r="E1633" s="141" t="s">
        <v>2975</v>
      </c>
      <c r="F1633" s="88" t="s">
        <v>3425</v>
      </c>
      <c r="G1633" s="89" t="s">
        <v>188</v>
      </c>
      <c r="H1633" s="140">
        <v>10670</v>
      </c>
      <c r="I1633" s="154">
        <f t="shared" si="52"/>
        <v>-3.0000000000000034E-2</v>
      </c>
      <c r="J1633" s="155">
        <f t="shared" si="53"/>
        <v>320.10000000000036</v>
      </c>
      <c r="K1633" s="156">
        <v>10349.9</v>
      </c>
      <c r="L1633" s="75"/>
    </row>
    <row r="1634" spans="1:12" x14ac:dyDescent="0.25">
      <c r="A1634" s="87">
        <v>1624</v>
      </c>
      <c r="B1634" s="157" t="s">
        <v>28</v>
      </c>
      <c r="C1634" s="138" t="s">
        <v>2976</v>
      </c>
      <c r="D1634" s="157" t="s">
        <v>28</v>
      </c>
      <c r="E1634" s="141" t="s">
        <v>2976</v>
      </c>
      <c r="F1634" s="88" t="s">
        <v>3426</v>
      </c>
      <c r="G1634" s="89" t="s">
        <v>188</v>
      </c>
      <c r="H1634" s="140">
        <v>76200</v>
      </c>
      <c r="I1634" s="154">
        <f t="shared" si="52"/>
        <v>-0.03</v>
      </c>
      <c r="J1634" s="155">
        <f t="shared" si="53"/>
        <v>2286</v>
      </c>
      <c r="K1634" s="156">
        <v>73914</v>
      </c>
      <c r="L1634" s="75"/>
    </row>
    <row r="1635" spans="1:12" x14ac:dyDescent="0.25">
      <c r="A1635" s="87">
        <v>1625</v>
      </c>
      <c r="B1635" s="157" t="s">
        <v>28</v>
      </c>
      <c r="C1635" s="138" t="s">
        <v>2977</v>
      </c>
      <c r="D1635" s="157" t="s">
        <v>28</v>
      </c>
      <c r="E1635" s="141" t="s">
        <v>2977</v>
      </c>
      <c r="F1635" s="88" t="s">
        <v>3427</v>
      </c>
      <c r="G1635" s="89" t="s">
        <v>188</v>
      </c>
      <c r="H1635" s="140">
        <v>110</v>
      </c>
      <c r="I1635" s="154">
        <f t="shared" si="52"/>
        <v>-2.9999999999999975E-2</v>
      </c>
      <c r="J1635" s="155">
        <f t="shared" si="53"/>
        <v>3.2999999999999972</v>
      </c>
      <c r="K1635" s="156">
        <v>106.7</v>
      </c>
      <c r="L1635" s="75"/>
    </row>
    <row r="1636" spans="1:12" x14ac:dyDescent="0.25">
      <c r="A1636" s="87">
        <v>1626</v>
      </c>
      <c r="B1636" s="157" t="s">
        <v>28</v>
      </c>
      <c r="C1636" s="138" t="s">
        <v>3428</v>
      </c>
      <c r="D1636" s="157" t="s">
        <v>28</v>
      </c>
      <c r="E1636" s="139">
        <v>4432426</v>
      </c>
      <c r="F1636" s="88" t="s">
        <v>3429</v>
      </c>
      <c r="G1636" s="89" t="s">
        <v>188</v>
      </c>
      <c r="H1636" s="140">
        <v>317</v>
      </c>
      <c r="I1636" s="154">
        <f t="shared" si="52"/>
        <v>-2.9999999999999971E-2</v>
      </c>
      <c r="J1636" s="155">
        <f t="shared" si="53"/>
        <v>9.5099999999999909</v>
      </c>
      <c r="K1636" s="156">
        <v>307.49</v>
      </c>
      <c r="L1636" s="75"/>
    </row>
    <row r="1637" spans="1:12" x14ac:dyDescent="0.25">
      <c r="A1637" s="87">
        <v>1627</v>
      </c>
      <c r="B1637" s="157" t="s">
        <v>28</v>
      </c>
      <c r="C1637" s="138" t="s">
        <v>2978</v>
      </c>
      <c r="D1637" s="157" t="s">
        <v>28</v>
      </c>
      <c r="E1637" s="141" t="s">
        <v>2978</v>
      </c>
      <c r="F1637" s="88" t="s">
        <v>3430</v>
      </c>
      <c r="G1637" s="89" t="s">
        <v>188</v>
      </c>
      <c r="H1637" s="140">
        <v>1108</v>
      </c>
      <c r="I1637" s="154">
        <f t="shared" si="52"/>
        <v>-3.0000000000000009E-2</v>
      </c>
      <c r="J1637" s="155">
        <f t="shared" si="53"/>
        <v>33.240000000000009</v>
      </c>
      <c r="K1637" s="156">
        <v>1074.76</v>
      </c>
      <c r="L1637" s="75"/>
    </row>
    <row r="1638" spans="1:12" x14ac:dyDescent="0.25">
      <c r="A1638" s="87">
        <v>1628</v>
      </c>
      <c r="B1638" s="157" t="s">
        <v>28</v>
      </c>
      <c r="C1638" s="138" t="s">
        <v>3431</v>
      </c>
      <c r="D1638" s="157" t="s">
        <v>28</v>
      </c>
      <c r="E1638" s="139">
        <v>4363619</v>
      </c>
      <c r="F1638" s="88" t="s">
        <v>3432</v>
      </c>
      <c r="G1638" s="89" t="s">
        <v>188</v>
      </c>
      <c r="H1638" s="140">
        <v>3.04</v>
      </c>
      <c r="I1638" s="154">
        <f t="shared" si="52"/>
        <v>-3.0000000000000054E-2</v>
      </c>
      <c r="J1638" s="155">
        <f t="shared" si="53"/>
        <v>9.120000000000017E-2</v>
      </c>
      <c r="K1638" s="156">
        <v>2.9487999999999999</v>
      </c>
      <c r="L1638" s="75"/>
    </row>
    <row r="1639" spans="1:12" x14ac:dyDescent="0.25">
      <c r="A1639" s="87">
        <v>1629</v>
      </c>
      <c r="B1639" s="157" t="s">
        <v>28</v>
      </c>
      <c r="C1639" s="138" t="s">
        <v>2979</v>
      </c>
      <c r="D1639" s="157" t="s">
        <v>28</v>
      </c>
      <c r="E1639" s="141" t="s">
        <v>2979</v>
      </c>
      <c r="F1639" s="88" t="s">
        <v>3433</v>
      </c>
      <c r="G1639" s="89" t="s">
        <v>188</v>
      </c>
      <c r="H1639" s="140">
        <v>13010</v>
      </c>
      <c r="I1639" s="154">
        <f t="shared" si="52"/>
        <v>-3.0000000000000082E-2</v>
      </c>
      <c r="J1639" s="155">
        <f t="shared" si="53"/>
        <v>390.30000000000109</v>
      </c>
      <c r="K1639" s="156">
        <v>12619.699999999999</v>
      </c>
      <c r="L1639" s="75"/>
    </row>
    <row r="1640" spans="1:12" x14ac:dyDescent="0.25">
      <c r="A1640" s="87">
        <v>1630</v>
      </c>
      <c r="B1640" s="157" t="s">
        <v>28</v>
      </c>
      <c r="C1640" s="138" t="s">
        <v>3434</v>
      </c>
      <c r="D1640" s="157" t="s">
        <v>28</v>
      </c>
      <c r="E1640" s="139">
        <v>4455280</v>
      </c>
      <c r="F1640" s="88" t="s">
        <v>3435</v>
      </c>
      <c r="G1640" s="89" t="s">
        <v>188</v>
      </c>
      <c r="H1640" s="140">
        <v>1280</v>
      </c>
      <c r="I1640" s="154">
        <f t="shared" si="52"/>
        <v>-3.0000000000000072E-2</v>
      </c>
      <c r="J1640" s="155">
        <f t="shared" si="53"/>
        <v>38.400000000000091</v>
      </c>
      <c r="K1640" s="156">
        <v>1241.5999999999999</v>
      </c>
      <c r="L1640" s="75"/>
    </row>
    <row r="1641" spans="1:12" x14ac:dyDescent="0.25">
      <c r="A1641" s="87">
        <v>1631</v>
      </c>
      <c r="B1641" s="157" t="s">
        <v>28</v>
      </c>
      <c r="C1641" s="138" t="s">
        <v>2980</v>
      </c>
      <c r="D1641" s="157" t="s">
        <v>28</v>
      </c>
      <c r="E1641" s="141" t="s">
        <v>2980</v>
      </c>
      <c r="F1641" s="88" t="s">
        <v>3436</v>
      </c>
      <c r="G1641" s="89" t="s">
        <v>188</v>
      </c>
      <c r="H1641" s="140">
        <v>1182</v>
      </c>
      <c r="I1641" s="154">
        <f t="shared" si="52"/>
        <v>-3.000000000000003E-2</v>
      </c>
      <c r="J1641" s="155">
        <f t="shared" si="53"/>
        <v>35.460000000000036</v>
      </c>
      <c r="K1641" s="156">
        <v>1146.54</v>
      </c>
      <c r="L1641" s="75"/>
    </row>
    <row r="1642" spans="1:12" x14ac:dyDescent="0.25">
      <c r="A1642" s="87">
        <v>1632</v>
      </c>
      <c r="B1642" s="157" t="s">
        <v>28</v>
      </c>
      <c r="C1642" s="138" t="s">
        <v>3437</v>
      </c>
      <c r="D1642" s="157" t="s">
        <v>28</v>
      </c>
      <c r="E1642" s="139">
        <v>4432320</v>
      </c>
      <c r="F1642" s="88" t="s">
        <v>3438</v>
      </c>
      <c r="G1642" s="89" t="s">
        <v>188</v>
      </c>
      <c r="H1642" s="140">
        <v>314</v>
      </c>
      <c r="I1642" s="154">
        <f t="shared" si="52"/>
        <v>-3.0000000000000051E-2</v>
      </c>
      <c r="J1642" s="155">
        <f t="shared" si="53"/>
        <v>9.4200000000000159</v>
      </c>
      <c r="K1642" s="156">
        <v>304.58</v>
      </c>
      <c r="L1642" s="75"/>
    </row>
    <row r="1643" spans="1:12" x14ac:dyDescent="0.25">
      <c r="A1643" s="87">
        <v>1633</v>
      </c>
      <c r="B1643" s="157" t="s">
        <v>28</v>
      </c>
      <c r="C1643" s="138" t="s">
        <v>2981</v>
      </c>
      <c r="D1643" s="157" t="s">
        <v>28</v>
      </c>
      <c r="E1643" s="141" t="s">
        <v>2981</v>
      </c>
      <c r="F1643" s="88" t="s">
        <v>3439</v>
      </c>
      <c r="G1643" s="89" t="s">
        <v>188</v>
      </c>
      <c r="H1643" s="140">
        <v>1382</v>
      </c>
      <c r="I1643" s="154">
        <f t="shared" si="52"/>
        <v>-3.0000000000000027E-2</v>
      </c>
      <c r="J1643" s="155">
        <f t="shared" si="53"/>
        <v>41.460000000000036</v>
      </c>
      <c r="K1643" s="156">
        <v>1340.54</v>
      </c>
      <c r="L1643" s="75"/>
    </row>
    <row r="1644" spans="1:12" x14ac:dyDescent="0.25">
      <c r="A1644" s="87">
        <v>1634</v>
      </c>
      <c r="B1644" s="157" t="s">
        <v>28</v>
      </c>
      <c r="C1644" s="138" t="s">
        <v>2982</v>
      </c>
      <c r="D1644" s="157" t="s">
        <v>28</v>
      </c>
      <c r="E1644" s="141" t="s">
        <v>2982</v>
      </c>
      <c r="F1644" s="88" t="s">
        <v>3440</v>
      </c>
      <c r="G1644" s="89" t="s">
        <v>188</v>
      </c>
      <c r="H1644" s="140">
        <v>848</v>
      </c>
      <c r="I1644" s="154">
        <f t="shared" si="52"/>
        <v>-3.0000000000000065E-2</v>
      </c>
      <c r="J1644" s="155">
        <f t="shared" si="53"/>
        <v>25.440000000000055</v>
      </c>
      <c r="K1644" s="156">
        <v>822.56</v>
      </c>
      <c r="L1644" s="75"/>
    </row>
    <row r="1645" spans="1:12" x14ac:dyDescent="0.25">
      <c r="A1645" s="87">
        <v>1635</v>
      </c>
      <c r="B1645" s="157" t="s">
        <v>28</v>
      </c>
      <c r="C1645" s="138" t="s">
        <v>2983</v>
      </c>
      <c r="D1645" s="157" t="s">
        <v>28</v>
      </c>
      <c r="E1645" s="141" t="s">
        <v>2983</v>
      </c>
      <c r="F1645" s="88" t="s">
        <v>3441</v>
      </c>
      <c r="G1645" s="89" t="s">
        <v>188</v>
      </c>
      <c r="H1645" s="140">
        <v>660</v>
      </c>
      <c r="I1645" s="154">
        <f t="shared" si="52"/>
        <v>-3.0000000000000103E-2</v>
      </c>
      <c r="J1645" s="155">
        <f t="shared" si="53"/>
        <v>19.800000000000068</v>
      </c>
      <c r="K1645" s="156">
        <v>640.19999999999993</v>
      </c>
      <c r="L1645" s="75"/>
    </row>
    <row r="1646" spans="1:12" x14ac:dyDescent="0.25">
      <c r="A1646" s="87">
        <v>1636</v>
      </c>
      <c r="B1646" s="157" t="s">
        <v>28</v>
      </c>
      <c r="C1646" s="138" t="s">
        <v>2984</v>
      </c>
      <c r="D1646" s="157" t="s">
        <v>28</v>
      </c>
      <c r="E1646" s="141" t="s">
        <v>2984</v>
      </c>
      <c r="F1646" s="88" t="s">
        <v>3442</v>
      </c>
      <c r="G1646" s="89" t="s">
        <v>188</v>
      </c>
      <c r="H1646" s="140">
        <v>566</v>
      </c>
      <c r="I1646" s="154">
        <f t="shared" si="52"/>
        <v>-3.0000000000000034E-2</v>
      </c>
      <c r="J1646" s="155">
        <f t="shared" si="53"/>
        <v>16.980000000000018</v>
      </c>
      <c r="K1646" s="156">
        <v>549.02</v>
      </c>
      <c r="L1646" s="75"/>
    </row>
    <row r="1647" spans="1:12" x14ac:dyDescent="0.25">
      <c r="A1647" s="87">
        <v>1637</v>
      </c>
      <c r="B1647" s="157" t="s">
        <v>28</v>
      </c>
      <c r="C1647" s="138" t="s">
        <v>2985</v>
      </c>
      <c r="D1647" s="157" t="s">
        <v>28</v>
      </c>
      <c r="E1647" s="141" t="s">
        <v>2985</v>
      </c>
      <c r="F1647" s="88" t="s">
        <v>3443</v>
      </c>
      <c r="G1647" s="89" t="s">
        <v>188</v>
      </c>
      <c r="H1647" s="140">
        <v>1206</v>
      </c>
      <c r="I1647" s="154">
        <f t="shared" si="52"/>
        <v>-3.0000000000000054E-2</v>
      </c>
      <c r="J1647" s="155">
        <f t="shared" si="53"/>
        <v>36.180000000000064</v>
      </c>
      <c r="K1647" s="156">
        <v>1169.82</v>
      </c>
      <c r="L1647" s="75"/>
    </row>
    <row r="1648" spans="1:12" x14ac:dyDescent="0.25">
      <c r="A1648" s="87">
        <v>1638</v>
      </c>
      <c r="B1648" s="157" t="s">
        <v>28</v>
      </c>
      <c r="C1648" s="138" t="s">
        <v>2986</v>
      </c>
      <c r="D1648" s="157" t="s">
        <v>28</v>
      </c>
      <c r="E1648" s="141" t="s">
        <v>2986</v>
      </c>
      <c r="F1648" s="88" t="s">
        <v>3444</v>
      </c>
      <c r="G1648" s="89" t="s">
        <v>188</v>
      </c>
      <c r="H1648" s="140">
        <v>2540</v>
      </c>
      <c r="I1648" s="154">
        <f t="shared" si="52"/>
        <v>-3.0000000000000106E-2</v>
      </c>
      <c r="J1648" s="155">
        <f t="shared" si="53"/>
        <v>76.200000000000273</v>
      </c>
      <c r="K1648" s="156">
        <v>2463.7999999999997</v>
      </c>
      <c r="L1648" s="75"/>
    </row>
    <row r="1649" spans="1:12" x14ac:dyDescent="0.25">
      <c r="A1649" s="87">
        <v>1639</v>
      </c>
      <c r="B1649" s="157" t="s">
        <v>28</v>
      </c>
      <c r="C1649" s="138" t="s">
        <v>3445</v>
      </c>
      <c r="D1649" s="157" t="s">
        <v>28</v>
      </c>
      <c r="E1649" s="139">
        <v>18091200</v>
      </c>
      <c r="F1649" s="88" t="s">
        <v>3446</v>
      </c>
      <c r="G1649" s="89" t="s">
        <v>188</v>
      </c>
      <c r="H1649" s="140">
        <v>2270</v>
      </c>
      <c r="I1649" s="154">
        <f t="shared" si="52"/>
        <v>-2.9999999999999961E-2</v>
      </c>
      <c r="J1649" s="155">
        <f t="shared" si="53"/>
        <v>68.099999999999909</v>
      </c>
      <c r="K1649" s="156">
        <v>2201.9</v>
      </c>
      <c r="L1649" s="75"/>
    </row>
    <row r="1650" spans="1:12" x14ac:dyDescent="0.25">
      <c r="A1650" s="87">
        <v>1640</v>
      </c>
      <c r="B1650" s="157" t="s">
        <v>28</v>
      </c>
      <c r="C1650" s="138" t="s">
        <v>3447</v>
      </c>
      <c r="D1650" s="157" t="s">
        <v>28</v>
      </c>
      <c r="E1650" s="139">
        <v>18091050</v>
      </c>
      <c r="F1650" s="88" t="s">
        <v>3446</v>
      </c>
      <c r="G1650" s="89" t="s">
        <v>188</v>
      </c>
      <c r="H1650" s="140">
        <v>630</v>
      </c>
      <c r="I1650" s="154">
        <f t="shared" si="52"/>
        <v>-2.9999999999999964E-2</v>
      </c>
      <c r="J1650" s="155">
        <f t="shared" si="53"/>
        <v>18.899999999999977</v>
      </c>
      <c r="K1650" s="156">
        <v>611.1</v>
      </c>
      <c r="L1650" s="75"/>
    </row>
    <row r="1651" spans="1:12" x14ac:dyDescent="0.25">
      <c r="A1651" s="87">
        <v>1641</v>
      </c>
      <c r="B1651" s="157" t="s">
        <v>28</v>
      </c>
      <c r="C1651" s="138" t="s">
        <v>3448</v>
      </c>
      <c r="D1651" s="157" t="s">
        <v>28</v>
      </c>
      <c r="E1651" s="139">
        <v>12595100</v>
      </c>
      <c r="F1651" s="88" t="s">
        <v>3449</v>
      </c>
      <c r="G1651" s="89" t="s">
        <v>188</v>
      </c>
      <c r="H1651" s="140">
        <v>1150</v>
      </c>
      <c r="I1651" s="154">
        <f t="shared" si="52"/>
        <v>-0.03</v>
      </c>
      <c r="J1651" s="155">
        <f t="shared" si="53"/>
        <v>34.5</v>
      </c>
      <c r="K1651" s="156">
        <v>1115.5</v>
      </c>
      <c r="L1651" s="75"/>
    </row>
    <row r="1652" spans="1:12" x14ac:dyDescent="0.25">
      <c r="A1652" s="87">
        <v>1642</v>
      </c>
      <c r="B1652" s="157" t="s">
        <v>28</v>
      </c>
      <c r="C1652" s="138" t="s">
        <v>3450</v>
      </c>
      <c r="D1652" s="157" t="s">
        <v>28</v>
      </c>
      <c r="E1652" s="139">
        <v>12595025</v>
      </c>
      <c r="F1652" s="88" t="s">
        <v>3451</v>
      </c>
      <c r="G1652" s="89" t="s">
        <v>188</v>
      </c>
      <c r="H1652" s="140">
        <v>405</v>
      </c>
      <c r="I1652" s="154">
        <f t="shared" si="52"/>
        <v>-3.0000000000000086E-2</v>
      </c>
      <c r="J1652" s="155">
        <f t="shared" si="53"/>
        <v>12.150000000000034</v>
      </c>
      <c r="K1652" s="156">
        <v>392.84999999999997</v>
      </c>
      <c r="L1652" s="75"/>
    </row>
    <row r="1653" spans="1:12" x14ac:dyDescent="0.25">
      <c r="A1653" s="87">
        <v>1643</v>
      </c>
      <c r="B1653" s="157" t="s">
        <v>28</v>
      </c>
      <c r="C1653" s="138" t="s">
        <v>3452</v>
      </c>
      <c r="D1653" s="157" t="s">
        <v>28</v>
      </c>
      <c r="E1653" s="139">
        <v>11917020</v>
      </c>
      <c r="F1653" s="88" t="s">
        <v>3453</v>
      </c>
      <c r="G1653" s="89" t="s">
        <v>188</v>
      </c>
      <c r="H1653" s="140">
        <v>7940</v>
      </c>
      <c r="I1653" s="154">
        <f t="shared" si="52"/>
        <v>-2.9999999999999978E-2</v>
      </c>
      <c r="J1653" s="155">
        <f t="shared" si="53"/>
        <v>238.19999999999982</v>
      </c>
      <c r="K1653" s="156">
        <v>7701.8</v>
      </c>
      <c r="L1653" s="75"/>
    </row>
    <row r="1654" spans="1:12" x14ac:dyDescent="0.25">
      <c r="A1654" s="87">
        <v>1644</v>
      </c>
      <c r="B1654" s="157" t="s">
        <v>28</v>
      </c>
      <c r="C1654" s="138" t="s">
        <v>3454</v>
      </c>
      <c r="D1654" s="157" t="s">
        <v>28</v>
      </c>
      <c r="E1654" s="139">
        <v>11917010</v>
      </c>
      <c r="F1654" s="88" t="s">
        <v>3455</v>
      </c>
      <c r="G1654" s="89" t="s">
        <v>188</v>
      </c>
      <c r="H1654" s="140">
        <v>1962</v>
      </c>
      <c r="I1654" s="154">
        <f t="shared" si="52"/>
        <v>-3.0000000000000065E-2</v>
      </c>
      <c r="J1654" s="155">
        <f t="shared" si="53"/>
        <v>58.860000000000127</v>
      </c>
      <c r="K1654" s="156">
        <v>1903.1399999999999</v>
      </c>
      <c r="L1654" s="75"/>
    </row>
    <row r="1655" spans="1:12" x14ac:dyDescent="0.25">
      <c r="A1655" s="87">
        <v>1645</v>
      </c>
      <c r="B1655" s="157" t="s">
        <v>28</v>
      </c>
      <c r="C1655" s="138" t="s">
        <v>2987</v>
      </c>
      <c r="D1655" s="157" t="s">
        <v>28</v>
      </c>
      <c r="E1655" s="141" t="s">
        <v>2987</v>
      </c>
      <c r="F1655" s="88" t="s">
        <v>3456</v>
      </c>
      <c r="G1655" s="89" t="s">
        <v>188</v>
      </c>
      <c r="H1655" s="140">
        <v>110</v>
      </c>
      <c r="I1655" s="154">
        <f t="shared" si="52"/>
        <v>-2.9999999999999975E-2</v>
      </c>
      <c r="J1655" s="155">
        <f t="shared" si="53"/>
        <v>3.2999999999999972</v>
      </c>
      <c r="K1655" s="156">
        <v>106.7</v>
      </c>
      <c r="L1655" s="75"/>
    </row>
    <row r="1656" spans="1:12" x14ac:dyDescent="0.25">
      <c r="A1656" s="87">
        <v>1646</v>
      </c>
      <c r="B1656" s="157" t="s">
        <v>28</v>
      </c>
      <c r="C1656" s="138" t="s">
        <v>2988</v>
      </c>
      <c r="D1656" s="157" t="s">
        <v>28</v>
      </c>
      <c r="E1656" s="141" t="s">
        <v>2988</v>
      </c>
      <c r="F1656" s="88" t="s">
        <v>3457</v>
      </c>
      <c r="G1656" s="89" t="s">
        <v>188</v>
      </c>
      <c r="H1656" s="140">
        <v>479</v>
      </c>
      <c r="I1656" s="154">
        <f t="shared" si="52"/>
        <v>-3.0000000000000009E-2</v>
      </c>
      <c r="J1656" s="155">
        <f t="shared" si="53"/>
        <v>14.370000000000005</v>
      </c>
      <c r="K1656" s="156">
        <v>464.63</v>
      </c>
      <c r="L1656" s="75"/>
    </row>
    <row r="1657" spans="1:12" x14ac:dyDescent="0.25">
      <c r="A1657" s="87">
        <v>1647</v>
      </c>
      <c r="B1657" s="157" t="s">
        <v>28</v>
      </c>
      <c r="C1657" s="138" t="s">
        <v>2989</v>
      </c>
      <c r="D1657" s="157" t="s">
        <v>28</v>
      </c>
      <c r="E1657" s="141" t="s">
        <v>2989</v>
      </c>
      <c r="F1657" s="88" t="s">
        <v>3458</v>
      </c>
      <c r="G1657" s="89" t="s">
        <v>188</v>
      </c>
      <c r="H1657" s="140">
        <v>4050</v>
      </c>
      <c r="I1657" s="154">
        <f t="shared" si="52"/>
        <v>-0.03</v>
      </c>
      <c r="J1657" s="155">
        <f t="shared" si="53"/>
        <v>121.5</v>
      </c>
      <c r="K1657" s="156">
        <v>3928.5</v>
      </c>
      <c r="L1657" s="75"/>
    </row>
    <row r="1658" spans="1:12" x14ac:dyDescent="0.25">
      <c r="A1658" s="87">
        <v>1648</v>
      </c>
      <c r="B1658" s="157" t="s">
        <v>28</v>
      </c>
      <c r="C1658" s="138" t="s">
        <v>2990</v>
      </c>
      <c r="D1658" s="157" t="s">
        <v>28</v>
      </c>
      <c r="E1658" s="141" t="s">
        <v>2990</v>
      </c>
      <c r="F1658" s="88" t="s">
        <v>3459</v>
      </c>
      <c r="G1658" s="89" t="s">
        <v>188</v>
      </c>
      <c r="H1658" s="140">
        <v>2100</v>
      </c>
      <c r="I1658" s="154">
        <f t="shared" si="52"/>
        <v>-0.03</v>
      </c>
      <c r="J1658" s="155">
        <f t="shared" si="53"/>
        <v>63</v>
      </c>
      <c r="K1658" s="156">
        <v>2037</v>
      </c>
      <c r="L1658" s="75"/>
    </row>
    <row r="1659" spans="1:12" x14ac:dyDescent="0.25">
      <c r="A1659" s="87">
        <v>1649</v>
      </c>
      <c r="B1659" s="157" t="s">
        <v>28</v>
      </c>
      <c r="C1659" s="138" t="s">
        <v>2991</v>
      </c>
      <c r="D1659" s="157" t="s">
        <v>28</v>
      </c>
      <c r="E1659" s="141" t="s">
        <v>2991</v>
      </c>
      <c r="F1659" s="88" t="s">
        <v>3460</v>
      </c>
      <c r="G1659" s="89" t="s">
        <v>188</v>
      </c>
      <c r="H1659" s="140">
        <v>970</v>
      </c>
      <c r="I1659" s="154">
        <f t="shared" si="52"/>
        <v>-3.0000000000000023E-2</v>
      </c>
      <c r="J1659" s="155">
        <f t="shared" si="53"/>
        <v>29.100000000000023</v>
      </c>
      <c r="K1659" s="156">
        <v>940.9</v>
      </c>
      <c r="L1659" s="75"/>
    </row>
    <row r="1660" spans="1:12" x14ac:dyDescent="0.25">
      <c r="A1660" s="87">
        <v>1650</v>
      </c>
      <c r="B1660" s="157" t="s">
        <v>28</v>
      </c>
      <c r="C1660" s="138" t="s">
        <v>2992</v>
      </c>
      <c r="D1660" s="157" t="s">
        <v>28</v>
      </c>
      <c r="E1660" s="141" t="s">
        <v>2992</v>
      </c>
      <c r="F1660" s="88" t="s">
        <v>2993</v>
      </c>
      <c r="G1660" s="89" t="s">
        <v>188</v>
      </c>
      <c r="H1660" s="140">
        <v>72900</v>
      </c>
      <c r="I1660" s="154">
        <f t="shared" si="52"/>
        <v>-0.03</v>
      </c>
      <c r="J1660" s="155">
        <f t="shared" si="53"/>
        <v>2187</v>
      </c>
      <c r="K1660" s="156">
        <v>70713</v>
      </c>
      <c r="L1660" s="75"/>
    </row>
    <row r="1661" spans="1:12" x14ac:dyDescent="0.25">
      <c r="A1661" s="87">
        <v>1651</v>
      </c>
      <c r="B1661" s="157" t="s">
        <v>28</v>
      </c>
      <c r="C1661" s="138" t="s">
        <v>2994</v>
      </c>
      <c r="D1661" s="157" t="s">
        <v>28</v>
      </c>
      <c r="E1661" s="141" t="s">
        <v>2994</v>
      </c>
      <c r="F1661" s="88" t="s">
        <v>2995</v>
      </c>
      <c r="G1661" s="89" t="s">
        <v>188</v>
      </c>
      <c r="H1661" s="140">
        <v>76200</v>
      </c>
      <c r="I1661" s="154">
        <f t="shared" si="52"/>
        <v>-0.03</v>
      </c>
      <c r="J1661" s="155">
        <f t="shared" si="53"/>
        <v>2286</v>
      </c>
      <c r="K1661" s="156">
        <v>73914</v>
      </c>
      <c r="L1661" s="75"/>
    </row>
    <row r="1662" spans="1:12" x14ac:dyDescent="0.25">
      <c r="A1662" s="87">
        <v>1652</v>
      </c>
      <c r="B1662" s="157" t="s">
        <v>28</v>
      </c>
      <c r="C1662" s="138" t="s">
        <v>2996</v>
      </c>
      <c r="D1662" s="157" t="s">
        <v>28</v>
      </c>
      <c r="E1662" s="141" t="s">
        <v>2996</v>
      </c>
      <c r="F1662" s="88" t="s">
        <v>2997</v>
      </c>
      <c r="G1662" s="89" t="s">
        <v>188</v>
      </c>
      <c r="H1662" s="140">
        <v>92000</v>
      </c>
      <c r="I1662" s="154">
        <f t="shared" si="52"/>
        <v>-0.03</v>
      </c>
      <c r="J1662" s="155">
        <f t="shared" si="53"/>
        <v>2760</v>
      </c>
      <c r="K1662" s="156">
        <v>89240</v>
      </c>
      <c r="L1662" s="75"/>
    </row>
    <row r="1663" spans="1:12" x14ac:dyDescent="0.25">
      <c r="A1663" s="87">
        <v>1653</v>
      </c>
      <c r="B1663" s="157" t="s">
        <v>28</v>
      </c>
      <c r="C1663" s="138" t="s">
        <v>2998</v>
      </c>
      <c r="D1663" s="157" t="s">
        <v>28</v>
      </c>
      <c r="E1663" s="141" t="s">
        <v>2998</v>
      </c>
      <c r="F1663" s="88" t="s">
        <v>2999</v>
      </c>
      <c r="G1663" s="89" t="s">
        <v>188</v>
      </c>
      <c r="H1663" s="140">
        <v>94900</v>
      </c>
      <c r="I1663" s="154">
        <f t="shared" si="52"/>
        <v>-0.03</v>
      </c>
      <c r="J1663" s="155">
        <f t="shared" si="53"/>
        <v>2847</v>
      </c>
      <c r="K1663" s="156">
        <v>92053</v>
      </c>
      <c r="L1663" s="75"/>
    </row>
    <row r="1664" spans="1:12" x14ac:dyDescent="0.25">
      <c r="A1664" s="87">
        <v>1654</v>
      </c>
      <c r="B1664" s="157" t="s">
        <v>28</v>
      </c>
      <c r="C1664" s="138" t="s">
        <v>3000</v>
      </c>
      <c r="D1664" s="157" t="s">
        <v>28</v>
      </c>
      <c r="E1664" s="141" t="s">
        <v>3000</v>
      </c>
      <c r="F1664" s="88" t="s">
        <v>3001</v>
      </c>
      <c r="G1664" s="89" t="s">
        <v>188</v>
      </c>
      <c r="H1664" s="140">
        <v>94900</v>
      </c>
      <c r="I1664" s="154">
        <f t="shared" si="52"/>
        <v>-0.03</v>
      </c>
      <c r="J1664" s="155">
        <f t="shared" si="53"/>
        <v>2847</v>
      </c>
      <c r="K1664" s="156">
        <v>92053</v>
      </c>
      <c r="L1664" s="75"/>
    </row>
    <row r="1665" spans="1:12" x14ac:dyDescent="0.25">
      <c r="A1665" s="87">
        <v>1655</v>
      </c>
      <c r="B1665" s="157" t="s">
        <v>28</v>
      </c>
      <c r="C1665" s="138" t="s">
        <v>3002</v>
      </c>
      <c r="D1665" s="157" t="s">
        <v>28</v>
      </c>
      <c r="E1665" s="141" t="s">
        <v>3002</v>
      </c>
      <c r="F1665" s="88" t="s">
        <v>3003</v>
      </c>
      <c r="G1665" s="89" t="s">
        <v>188</v>
      </c>
      <c r="H1665" s="140">
        <v>37240</v>
      </c>
      <c r="I1665" s="154">
        <f t="shared" si="52"/>
        <v>-3.0000000000000117E-2</v>
      </c>
      <c r="J1665" s="155">
        <f t="shared" si="53"/>
        <v>1117.2000000000044</v>
      </c>
      <c r="K1665" s="156">
        <v>36122.799999999996</v>
      </c>
      <c r="L1665" s="75"/>
    </row>
    <row r="1666" spans="1:12" x14ac:dyDescent="0.25">
      <c r="A1666" s="87">
        <v>1656</v>
      </c>
      <c r="B1666" s="157" t="s">
        <v>28</v>
      </c>
      <c r="C1666" s="138" t="s">
        <v>3004</v>
      </c>
      <c r="D1666" s="157" t="s">
        <v>28</v>
      </c>
      <c r="E1666" s="141" t="s">
        <v>3004</v>
      </c>
      <c r="F1666" s="88" t="s">
        <v>3005</v>
      </c>
      <c r="G1666" s="89" t="s">
        <v>188</v>
      </c>
      <c r="H1666" s="140">
        <v>37510</v>
      </c>
      <c r="I1666" s="154">
        <f t="shared" si="52"/>
        <v>-3.0000000000000079E-2</v>
      </c>
      <c r="J1666" s="155">
        <f t="shared" si="53"/>
        <v>1125.3000000000029</v>
      </c>
      <c r="K1666" s="156">
        <v>36384.699999999997</v>
      </c>
      <c r="L1666" s="75"/>
    </row>
    <row r="1667" spans="1:12" x14ac:dyDescent="0.25">
      <c r="A1667" s="87">
        <v>1657</v>
      </c>
      <c r="B1667" s="157" t="s">
        <v>28</v>
      </c>
      <c r="C1667" s="138" t="s">
        <v>3006</v>
      </c>
      <c r="D1667" s="157" t="s">
        <v>28</v>
      </c>
      <c r="E1667" s="141" t="s">
        <v>3006</v>
      </c>
      <c r="F1667" s="88" t="s">
        <v>3007</v>
      </c>
      <c r="G1667" s="89" t="s">
        <v>188</v>
      </c>
      <c r="H1667" s="140">
        <v>38800</v>
      </c>
      <c r="I1667" s="154">
        <f t="shared" si="52"/>
        <v>-0.03</v>
      </c>
      <c r="J1667" s="155">
        <f t="shared" si="53"/>
        <v>1164</v>
      </c>
      <c r="K1667" s="156">
        <v>37636</v>
      </c>
      <c r="L1667" s="75"/>
    </row>
    <row r="1668" spans="1:12" x14ac:dyDescent="0.25">
      <c r="A1668" s="87">
        <v>1658</v>
      </c>
      <c r="B1668" s="157" t="s">
        <v>28</v>
      </c>
      <c r="C1668" s="138" t="s">
        <v>3008</v>
      </c>
      <c r="D1668" s="157" t="s">
        <v>28</v>
      </c>
      <c r="E1668" s="141" t="s">
        <v>3008</v>
      </c>
      <c r="F1668" s="88" t="s">
        <v>3009</v>
      </c>
      <c r="G1668" s="89" t="s">
        <v>188</v>
      </c>
      <c r="H1668" s="140">
        <v>39040</v>
      </c>
      <c r="I1668" s="154">
        <f t="shared" si="52"/>
        <v>-3.0000000000000113E-2</v>
      </c>
      <c r="J1668" s="155">
        <f t="shared" si="53"/>
        <v>1171.2000000000044</v>
      </c>
      <c r="K1668" s="156">
        <v>37868.799999999996</v>
      </c>
      <c r="L1668" s="75"/>
    </row>
    <row r="1669" spans="1:12" x14ac:dyDescent="0.25">
      <c r="A1669" s="87">
        <v>1659</v>
      </c>
      <c r="B1669" s="157" t="s">
        <v>28</v>
      </c>
      <c r="C1669" s="138" t="s">
        <v>3010</v>
      </c>
      <c r="D1669" s="157" t="s">
        <v>28</v>
      </c>
      <c r="E1669" s="141" t="s">
        <v>3010</v>
      </c>
      <c r="F1669" s="88" t="s">
        <v>3011</v>
      </c>
      <c r="G1669" s="89" t="s">
        <v>188</v>
      </c>
      <c r="H1669" s="140">
        <v>39040</v>
      </c>
      <c r="I1669" s="154">
        <f t="shared" si="52"/>
        <v>-3.0000000000000113E-2</v>
      </c>
      <c r="J1669" s="155">
        <f t="shared" si="53"/>
        <v>1171.2000000000044</v>
      </c>
      <c r="K1669" s="156">
        <v>37868.799999999996</v>
      </c>
      <c r="L1669" s="75"/>
    </row>
    <row r="1670" spans="1:12" x14ac:dyDescent="0.25">
      <c r="A1670" s="87">
        <v>1660</v>
      </c>
      <c r="B1670" s="157" t="s">
        <v>28</v>
      </c>
      <c r="C1670" s="138" t="s">
        <v>3012</v>
      </c>
      <c r="D1670" s="157" t="s">
        <v>28</v>
      </c>
      <c r="E1670" s="141" t="s">
        <v>3012</v>
      </c>
      <c r="F1670" s="88" t="s">
        <v>3461</v>
      </c>
      <c r="G1670" s="89" t="s">
        <v>188</v>
      </c>
      <c r="H1670" s="140">
        <v>102700</v>
      </c>
      <c r="I1670" s="154">
        <f t="shared" si="52"/>
        <v>-0.03</v>
      </c>
      <c r="J1670" s="155">
        <f t="shared" si="53"/>
        <v>3081</v>
      </c>
      <c r="K1670" s="156">
        <v>99619</v>
      </c>
      <c r="L1670" s="75"/>
    </row>
    <row r="1671" spans="1:12" x14ac:dyDescent="0.25">
      <c r="A1671" s="87">
        <v>1661</v>
      </c>
      <c r="B1671" s="157" t="s">
        <v>28</v>
      </c>
      <c r="C1671" s="138" t="s">
        <v>3013</v>
      </c>
      <c r="D1671" s="157" t="s">
        <v>28</v>
      </c>
      <c r="E1671" s="141" t="s">
        <v>3013</v>
      </c>
      <c r="F1671" s="88" t="s">
        <v>3462</v>
      </c>
      <c r="G1671" s="89" t="s">
        <v>188</v>
      </c>
      <c r="H1671" s="140">
        <v>317</v>
      </c>
      <c r="I1671" s="154">
        <f t="shared" si="52"/>
        <v>-2.9999999999999971E-2</v>
      </c>
      <c r="J1671" s="155">
        <f t="shared" si="53"/>
        <v>9.5099999999999909</v>
      </c>
      <c r="K1671" s="156">
        <v>307.49</v>
      </c>
      <c r="L1671" s="75"/>
    </row>
    <row r="1672" spans="1:12" x14ac:dyDescent="0.25">
      <c r="A1672" s="87">
        <v>1662</v>
      </c>
      <c r="B1672" s="157" t="s">
        <v>28</v>
      </c>
      <c r="C1672" s="138" t="s">
        <v>3014</v>
      </c>
      <c r="D1672" s="157" t="s">
        <v>28</v>
      </c>
      <c r="E1672" s="141" t="s">
        <v>3014</v>
      </c>
      <c r="F1672" s="88" t="s">
        <v>3015</v>
      </c>
      <c r="G1672" s="89" t="s">
        <v>188</v>
      </c>
      <c r="H1672" s="140">
        <v>71600</v>
      </c>
      <c r="I1672" s="154">
        <f t="shared" si="52"/>
        <v>-0.05</v>
      </c>
      <c r="J1672" s="155">
        <f t="shared" si="53"/>
        <v>3580</v>
      </c>
      <c r="K1672" s="156">
        <v>68020</v>
      </c>
      <c r="L1672" s="75"/>
    </row>
    <row r="1673" spans="1:12" x14ac:dyDescent="0.25">
      <c r="A1673" s="87">
        <v>1663</v>
      </c>
      <c r="B1673" s="157" t="s">
        <v>28</v>
      </c>
      <c r="C1673" s="138" t="s">
        <v>3017</v>
      </c>
      <c r="D1673" s="157" t="s">
        <v>28</v>
      </c>
      <c r="E1673" s="141" t="s">
        <v>3017</v>
      </c>
      <c r="F1673" s="88" t="s">
        <v>3463</v>
      </c>
      <c r="G1673" s="89" t="s">
        <v>188</v>
      </c>
      <c r="H1673" s="140">
        <v>69700</v>
      </c>
      <c r="I1673" s="154">
        <f t="shared" si="52"/>
        <v>-0.05</v>
      </c>
      <c r="J1673" s="155">
        <f t="shared" si="53"/>
        <v>3485</v>
      </c>
      <c r="K1673" s="156">
        <v>66215</v>
      </c>
      <c r="L1673" s="75"/>
    </row>
    <row r="1674" spans="1:12" x14ac:dyDescent="0.25">
      <c r="A1674" s="87">
        <v>1664</v>
      </c>
      <c r="B1674" s="157" t="s">
        <v>28</v>
      </c>
      <c r="C1674" s="138" t="s">
        <v>3464</v>
      </c>
      <c r="D1674" s="157" t="s">
        <v>28</v>
      </c>
      <c r="E1674" s="139">
        <v>97002540</v>
      </c>
      <c r="F1674" s="88" t="s">
        <v>3465</v>
      </c>
      <c r="G1674" s="89" t="s">
        <v>188</v>
      </c>
      <c r="H1674" s="140">
        <v>230</v>
      </c>
      <c r="I1674" s="154">
        <f t="shared" si="52"/>
        <v>-3.0000000000000023E-2</v>
      </c>
      <c r="J1674" s="155">
        <f t="shared" si="53"/>
        <v>6.9000000000000057</v>
      </c>
      <c r="K1674" s="156">
        <v>223.1</v>
      </c>
      <c r="L1674" s="75"/>
    </row>
    <row r="1675" spans="1:12" x14ac:dyDescent="0.25">
      <c r="A1675" s="87">
        <v>1665</v>
      </c>
      <c r="B1675" s="157" t="s">
        <v>28</v>
      </c>
      <c r="C1675" s="138" t="s">
        <v>3018</v>
      </c>
      <c r="D1675" s="157" t="s">
        <v>28</v>
      </c>
      <c r="E1675" s="141" t="s">
        <v>3018</v>
      </c>
      <c r="F1675" s="88" t="s">
        <v>3466</v>
      </c>
      <c r="G1675" s="89" t="s">
        <v>188</v>
      </c>
      <c r="H1675" s="140">
        <v>18250</v>
      </c>
      <c r="I1675" s="154">
        <f t="shared" si="52"/>
        <v>-0.12</v>
      </c>
      <c r="J1675" s="155">
        <f t="shared" si="53"/>
        <v>2190</v>
      </c>
      <c r="K1675" s="156">
        <v>16060</v>
      </c>
      <c r="L1675" s="75"/>
    </row>
    <row r="1676" spans="1:12" x14ac:dyDescent="0.25">
      <c r="A1676" s="87">
        <v>1666</v>
      </c>
      <c r="B1676" s="157" t="s">
        <v>28</v>
      </c>
      <c r="C1676" s="138" t="s">
        <v>3467</v>
      </c>
      <c r="D1676" s="157" t="s">
        <v>28</v>
      </c>
      <c r="E1676" s="139">
        <v>4482730</v>
      </c>
      <c r="F1676" s="88" t="s">
        <v>3468</v>
      </c>
      <c r="G1676" s="89" t="s">
        <v>188</v>
      </c>
      <c r="H1676" s="140">
        <v>21740</v>
      </c>
      <c r="I1676" s="154">
        <f t="shared" ref="I1676:I1714" si="54">(K1676-H1676)/H1676</f>
        <v>-0.11999999999999997</v>
      </c>
      <c r="J1676" s="155">
        <f t="shared" ref="J1676:J1714" si="55">H1676-K1676</f>
        <v>2608.7999999999993</v>
      </c>
      <c r="K1676" s="156">
        <f>H1676*0.88</f>
        <v>19131.2</v>
      </c>
      <c r="L1676" s="75"/>
    </row>
    <row r="1677" spans="1:12" x14ac:dyDescent="0.25">
      <c r="A1677" s="87">
        <v>1667</v>
      </c>
      <c r="B1677" s="157" t="s">
        <v>28</v>
      </c>
      <c r="C1677" s="138" t="s">
        <v>3469</v>
      </c>
      <c r="D1677" s="157" t="s">
        <v>28</v>
      </c>
      <c r="E1677" s="139">
        <v>4432382</v>
      </c>
      <c r="F1677" s="88" t="s">
        <v>3470</v>
      </c>
      <c r="G1677" s="89" t="s">
        <v>188</v>
      </c>
      <c r="H1677" s="140">
        <v>966</v>
      </c>
      <c r="I1677" s="154">
        <f t="shared" si="54"/>
        <v>-7.9999999999999974E-2</v>
      </c>
      <c r="J1677" s="155">
        <f t="shared" si="55"/>
        <v>77.279999999999973</v>
      </c>
      <c r="K1677" s="156">
        <v>888.72</v>
      </c>
      <c r="L1677" s="75"/>
    </row>
    <row r="1678" spans="1:12" x14ac:dyDescent="0.25">
      <c r="A1678" s="87">
        <v>1668</v>
      </c>
      <c r="B1678" s="157" t="s">
        <v>28</v>
      </c>
      <c r="C1678" s="138" t="s">
        <v>3471</v>
      </c>
      <c r="D1678" s="157" t="s">
        <v>28</v>
      </c>
      <c r="E1678" s="139">
        <v>4432364</v>
      </c>
      <c r="F1678" s="88" t="s">
        <v>3472</v>
      </c>
      <c r="G1678" s="89" t="s">
        <v>188</v>
      </c>
      <c r="H1678" s="140">
        <v>314</v>
      </c>
      <c r="I1678" s="154">
        <f t="shared" si="54"/>
        <v>-8.0000000000000016E-2</v>
      </c>
      <c r="J1678" s="155">
        <f t="shared" si="55"/>
        <v>25.120000000000005</v>
      </c>
      <c r="K1678" s="156">
        <v>288.88</v>
      </c>
      <c r="L1678" s="75"/>
    </row>
    <row r="1679" spans="1:12" x14ac:dyDescent="0.25">
      <c r="A1679" s="87">
        <v>1669</v>
      </c>
      <c r="B1679" s="157" t="s">
        <v>28</v>
      </c>
      <c r="C1679" s="138" t="s">
        <v>3028</v>
      </c>
      <c r="D1679" s="157" t="s">
        <v>28</v>
      </c>
      <c r="E1679" s="141" t="s">
        <v>3028</v>
      </c>
      <c r="F1679" s="88" t="s">
        <v>3473</v>
      </c>
      <c r="G1679" s="89" t="s">
        <v>188</v>
      </c>
      <c r="H1679" s="140">
        <v>1168</v>
      </c>
      <c r="I1679" s="154">
        <f t="shared" si="54"/>
        <v>-8.0000000000000043E-2</v>
      </c>
      <c r="J1679" s="155">
        <f t="shared" si="55"/>
        <v>93.440000000000055</v>
      </c>
      <c r="K1679" s="156">
        <v>1074.56</v>
      </c>
      <c r="L1679" s="75"/>
    </row>
    <row r="1680" spans="1:12" x14ac:dyDescent="0.25">
      <c r="A1680" s="87">
        <v>1670</v>
      </c>
      <c r="B1680" s="157" t="s">
        <v>28</v>
      </c>
      <c r="C1680" s="138" t="s">
        <v>3474</v>
      </c>
      <c r="D1680" s="157" t="s">
        <v>28</v>
      </c>
      <c r="E1680" s="141" t="s">
        <v>3474</v>
      </c>
      <c r="F1680" s="88" t="s">
        <v>3475</v>
      </c>
      <c r="G1680" s="89" t="s">
        <v>188</v>
      </c>
      <c r="H1680" s="140">
        <v>70700</v>
      </c>
      <c r="I1680" s="154">
        <f t="shared" si="54"/>
        <v>-0.2</v>
      </c>
      <c r="J1680" s="155">
        <f t="shared" si="55"/>
        <v>14140</v>
      </c>
      <c r="K1680" s="156">
        <v>56560</v>
      </c>
      <c r="L1680" s="75"/>
    </row>
    <row r="1681" spans="1:12" x14ac:dyDescent="0.25">
      <c r="A1681" s="87">
        <v>1671</v>
      </c>
      <c r="B1681" s="157" t="s">
        <v>28</v>
      </c>
      <c r="C1681" s="138" t="s">
        <v>3065</v>
      </c>
      <c r="D1681" s="157" t="s">
        <v>28</v>
      </c>
      <c r="E1681" s="141" t="s">
        <v>3065</v>
      </c>
      <c r="F1681" s="88" t="s">
        <v>3476</v>
      </c>
      <c r="G1681" s="89" t="s">
        <v>188</v>
      </c>
      <c r="H1681" s="140">
        <v>3025</v>
      </c>
      <c r="I1681" s="154">
        <f t="shared" si="54"/>
        <v>-0.2</v>
      </c>
      <c r="J1681" s="155">
        <f t="shared" si="55"/>
        <v>605</v>
      </c>
      <c r="K1681" s="156">
        <v>2420</v>
      </c>
      <c r="L1681" s="75"/>
    </row>
    <row r="1682" spans="1:12" x14ac:dyDescent="0.25">
      <c r="A1682" s="87">
        <v>1672</v>
      </c>
      <c r="B1682" s="157" t="s">
        <v>28</v>
      </c>
      <c r="C1682" s="138" t="s">
        <v>3069</v>
      </c>
      <c r="D1682" s="157" t="s">
        <v>28</v>
      </c>
      <c r="E1682" s="141" t="s">
        <v>3069</v>
      </c>
      <c r="F1682" s="88" t="s">
        <v>3477</v>
      </c>
      <c r="G1682" s="89" t="s">
        <v>188</v>
      </c>
      <c r="H1682" s="140">
        <v>7790</v>
      </c>
      <c r="I1682" s="154">
        <f t="shared" si="54"/>
        <v>-0.39000000000000007</v>
      </c>
      <c r="J1682" s="155">
        <f t="shared" si="55"/>
        <v>3038.1000000000004</v>
      </c>
      <c r="K1682" s="158">
        <f>H1682*0.61</f>
        <v>4751.8999999999996</v>
      </c>
      <c r="L1682" s="75"/>
    </row>
    <row r="1683" spans="1:12" x14ac:dyDescent="0.25">
      <c r="A1683" s="87">
        <v>1673</v>
      </c>
      <c r="B1683" s="157" t="s">
        <v>28</v>
      </c>
      <c r="C1683" s="138" t="s">
        <v>3070</v>
      </c>
      <c r="D1683" s="157" t="s">
        <v>28</v>
      </c>
      <c r="E1683" s="141" t="s">
        <v>3070</v>
      </c>
      <c r="F1683" s="88" t="s">
        <v>3478</v>
      </c>
      <c r="G1683" s="89" t="s">
        <v>188</v>
      </c>
      <c r="H1683" s="140">
        <v>1330</v>
      </c>
      <c r="I1683" s="154">
        <f t="shared" si="54"/>
        <v>-0.26000000000000006</v>
      </c>
      <c r="J1683" s="155">
        <f t="shared" si="55"/>
        <v>345.80000000000007</v>
      </c>
      <c r="K1683" s="156">
        <f>H1683*0.74</f>
        <v>984.19999999999993</v>
      </c>
      <c r="L1683" s="75"/>
    </row>
    <row r="1684" spans="1:12" x14ac:dyDescent="0.25">
      <c r="A1684" s="87">
        <v>1674</v>
      </c>
      <c r="B1684" s="157" t="s">
        <v>28</v>
      </c>
      <c r="C1684" s="138" t="s">
        <v>3071</v>
      </c>
      <c r="D1684" s="157" t="s">
        <v>28</v>
      </c>
      <c r="E1684" s="141" t="s">
        <v>3071</v>
      </c>
      <c r="F1684" s="88" t="s">
        <v>3479</v>
      </c>
      <c r="G1684" s="89" t="s">
        <v>188</v>
      </c>
      <c r="H1684" s="140">
        <v>12500</v>
      </c>
      <c r="I1684" s="154">
        <f t="shared" si="54"/>
        <v>-0.12</v>
      </c>
      <c r="J1684" s="155">
        <f t="shared" si="55"/>
        <v>1500</v>
      </c>
      <c r="K1684" s="156">
        <v>11000</v>
      </c>
      <c r="L1684" s="75"/>
    </row>
    <row r="1685" spans="1:12" x14ac:dyDescent="0.25">
      <c r="A1685" s="87">
        <v>1675</v>
      </c>
      <c r="B1685" s="157" t="s">
        <v>28</v>
      </c>
      <c r="C1685" s="157" t="s">
        <v>3480</v>
      </c>
      <c r="D1685" s="157" t="s">
        <v>28</v>
      </c>
      <c r="E1685" s="159" t="s">
        <v>3480</v>
      </c>
      <c r="F1685" s="157" t="s">
        <v>3481</v>
      </c>
      <c r="G1685" s="160">
        <v>1</v>
      </c>
      <c r="H1685" s="161">
        <v>5760</v>
      </c>
      <c r="I1685" s="154">
        <f t="shared" si="54"/>
        <v>-3.000000000000003E-2</v>
      </c>
      <c r="J1685" s="155">
        <f t="shared" si="55"/>
        <v>172.80000000000018</v>
      </c>
      <c r="K1685" s="156">
        <v>5587.2</v>
      </c>
      <c r="L1685" s="75"/>
    </row>
    <row r="1686" spans="1:12" x14ac:dyDescent="0.25">
      <c r="A1686" s="87">
        <v>1676</v>
      </c>
      <c r="B1686" s="157" t="s">
        <v>28</v>
      </c>
      <c r="C1686" s="157" t="s">
        <v>3480</v>
      </c>
      <c r="D1686" s="157" t="s">
        <v>28</v>
      </c>
      <c r="E1686" s="159" t="s">
        <v>3480</v>
      </c>
      <c r="F1686" s="157" t="s">
        <v>3481</v>
      </c>
      <c r="G1686" s="160">
        <v>6</v>
      </c>
      <c r="H1686" s="161">
        <v>5760</v>
      </c>
      <c r="I1686" s="154">
        <f t="shared" si="54"/>
        <v>-0.1</v>
      </c>
      <c r="J1686" s="155">
        <f t="shared" si="55"/>
        <v>576</v>
      </c>
      <c r="K1686" s="156">
        <v>5184</v>
      </c>
      <c r="L1686" s="75"/>
    </row>
    <row r="1687" spans="1:12" x14ac:dyDescent="0.25">
      <c r="A1687" s="87">
        <v>1677</v>
      </c>
      <c r="B1687" s="157" t="s">
        <v>28</v>
      </c>
      <c r="C1687" s="157" t="s">
        <v>3482</v>
      </c>
      <c r="D1687" s="157" t="s">
        <v>28</v>
      </c>
      <c r="E1687" s="159" t="s">
        <v>3482</v>
      </c>
      <c r="F1687" s="157" t="s">
        <v>3483</v>
      </c>
      <c r="G1687" s="160">
        <v>1</v>
      </c>
      <c r="H1687" s="161">
        <v>11520</v>
      </c>
      <c r="I1687" s="154">
        <f t="shared" si="54"/>
        <v>-0.1</v>
      </c>
      <c r="J1687" s="155">
        <f t="shared" si="55"/>
        <v>1152</v>
      </c>
      <c r="K1687" s="156">
        <v>10368</v>
      </c>
      <c r="L1687" s="75"/>
    </row>
    <row r="1688" spans="1:12" x14ac:dyDescent="0.25">
      <c r="A1688" s="87">
        <v>1678</v>
      </c>
      <c r="B1688" s="157" t="s">
        <v>28</v>
      </c>
      <c r="C1688" s="157" t="s">
        <v>3482</v>
      </c>
      <c r="D1688" s="157" t="s">
        <v>28</v>
      </c>
      <c r="E1688" s="159" t="s">
        <v>3482</v>
      </c>
      <c r="F1688" s="157" t="s">
        <v>3483</v>
      </c>
      <c r="G1688" s="160">
        <v>40</v>
      </c>
      <c r="H1688" s="161">
        <v>11520</v>
      </c>
      <c r="I1688" s="154">
        <f t="shared" si="54"/>
        <v>-0.25</v>
      </c>
      <c r="J1688" s="155">
        <f t="shared" si="55"/>
        <v>2880</v>
      </c>
      <c r="K1688" s="156">
        <v>8640</v>
      </c>
      <c r="L1688" s="75"/>
    </row>
    <row r="1689" spans="1:12" x14ac:dyDescent="0.25">
      <c r="A1689" s="87">
        <v>1679</v>
      </c>
      <c r="B1689" s="157" t="s">
        <v>28</v>
      </c>
      <c r="C1689" s="157" t="s">
        <v>3484</v>
      </c>
      <c r="D1689" s="157" t="s">
        <v>28</v>
      </c>
      <c r="E1689" s="159" t="s">
        <v>3485</v>
      </c>
      <c r="F1689" s="157" t="s">
        <v>3486</v>
      </c>
      <c r="G1689" s="160">
        <v>1</v>
      </c>
      <c r="H1689" s="161">
        <v>98000</v>
      </c>
      <c r="I1689" s="154">
        <f t="shared" si="54"/>
        <v>-0.15816326530612246</v>
      </c>
      <c r="J1689" s="155">
        <f t="shared" si="55"/>
        <v>15500</v>
      </c>
      <c r="K1689" s="156">
        <v>82500</v>
      </c>
      <c r="L1689" s="75"/>
    </row>
    <row r="1690" spans="1:12" x14ac:dyDescent="0.25">
      <c r="A1690" s="87">
        <v>1680</v>
      </c>
      <c r="B1690" s="137" t="s">
        <v>28</v>
      </c>
      <c r="C1690" s="90" t="s">
        <v>3487</v>
      </c>
      <c r="D1690" s="137" t="s">
        <v>28</v>
      </c>
      <c r="E1690" s="142" t="s">
        <v>3487</v>
      </c>
      <c r="F1690" s="90" t="s">
        <v>3488</v>
      </c>
      <c r="G1690" s="160">
        <v>1</v>
      </c>
      <c r="H1690" s="161">
        <v>308</v>
      </c>
      <c r="I1690" s="154">
        <f t="shared" si="54"/>
        <v>-3.000000000000003E-2</v>
      </c>
      <c r="J1690" s="155">
        <f t="shared" si="55"/>
        <v>9.2400000000000091</v>
      </c>
      <c r="K1690" s="156">
        <v>298.76</v>
      </c>
      <c r="L1690" s="75"/>
    </row>
    <row r="1691" spans="1:12" x14ac:dyDescent="0.25">
      <c r="A1691" s="87">
        <v>1681</v>
      </c>
      <c r="B1691" s="137" t="s">
        <v>28</v>
      </c>
      <c r="C1691" s="90" t="s">
        <v>3489</v>
      </c>
      <c r="D1691" s="137" t="s">
        <v>28</v>
      </c>
      <c r="E1691" s="142" t="s">
        <v>3489</v>
      </c>
      <c r="F1691" s="90" t="s">
        <v>3488</v>
      </c>
      <c r="G1691" s="160">
        <v>1</v>
      </c>
      <c r="H1691" s="161">
        <v>243</v>
      </c>
      <c r="I1691" s="154">
        <f t="shared" si="54"/>
        <v>-3.0000000000000086E-2</v>
      </c>
      <c r="J1691" s="155">
        <f t="shared" si="55"/>
        <v>7.2900000000000205</v>
      </c>
      <c r="K1691" s="156">
        <v>235.70999999999998</v>
      </c>
      <c r="L1691" s="75"/>
    </row>
    <row r="1692" spans="1:12" x14ac:dyDescent="0.25">
      <c r="A1692" s="87">
        <v>1682</v>
      </c>
      <c r="B1692" s="91" t="s">
        <v>28</v>
      </c>
      <c r="C1692" s="157" t="s">
        <v>3490</v>
      </c>
      <c r="D1692" s="91" t="s">
        <v>28</v>
      </c>
      <c r="E1692" s="159" t="s">
        <v>3490</v>
      </c>
      <c r="F1692" s="90" t="s">
        <v>3488</v>
      </c>
      <c r="G1692" s="160">
        <v>1</v>
      </c>
      <c r="H1692" s="161">
        <v>374</v>
      </c>
      <c r="I1692" s="154">
        <f t="shared" si="54"/>
        <v>-3.0000000000000072E-2</v>
      </c>
      <c r="J1692" s="155">
        <f t="shared" si="55"/>
        <v>11.220000000000027</v>
      </c>
      <c r="K1692" s="156">
        <v>362.78</v>
      </c>
      <c r="L1692" s="75"/>
    </row>
    <row r="1693" spans="1:12" x14ac:dyDescent="0.25">
      <c r="A1693" s="87">
        <v>1683</v>
      </c>
      <c r="B1693" s="91" t="s">
        <v>28</v>
      </c>
      <c r="C1693" s="90" t="s">
        <v>3491</v>
      </c>
      <c r="D1693" s="91" t="s">
        <v>28</v>
      </c>
      <c r="E1693" s="142" t="s">
        <v>3491</v>
      </c>
      <c r="F1693" s="90" t="s">
        <v>3488</v>
      </c>
      <c r="G1693" s="160">
        <v>1</v>
      </c>
      <c r="H1693" s="161">
        <v>327</v>
      </c>
      <c r="I1693" s="154">
        <f t="shared" si="54"/>
        <v>-3.0000000000000006E-2</v>
      </c>
      <c r="J1693" s="155">
        <f t="shared" si="55"/>
        <v>9.8100000000000023</v>
      </c>
      <c r="K1693" s="156">
        <v>317.19</v>
      </c>
      <c r="L1693" s="75"/>
    </row>
    <row r="1694" spans="1:12" x14ac:dyDescent="0.25">
      <c r="A1694" s="87">
        <v>1684</v>
      </c>
      <c r="B1694" s="91" t="s">
        <v>28</v>
      </c>
      <c r="C1694" s="157" t="s">
        <v>3492</v>
      </c>
      <c r="D1694" s="91" t="s">
        <v>28</v>
      </c>
      <c r="E1694" s="159" t="s">
        <v>3492</v>
      </c>
      <c r="F1694" s="50" t="s">
        <v>3493</v>
      </c>
      <c r="G1694" s="62">
        <v>1</v>
      </c>
      <c r="H1694" s="161">
        <v>252</v>
      </c>
      <c r="I1694" s="154">
        <f t="shared" si="54"/>
        <v>-3.0000000000000009E-2</v>
      </c>
      <c r="J1694" s="155">
        <f t="shared" si="55"/>
        <v>7.5600000000000023</v>
      </c>
      <c r="K1694" s="156">
        <f>H1694*0.97</f>
        <v>244.44</v>
      </c>
      <c r="L1694" s="75"/>
    </row>
    <row r="1695" spans="1:12" x14ac:dyDescent="0.25">
      <c r="A1695" s="87">
        <v>1685</v>
      </c>
      <c r="B1695" s="91" t="s">
        <v>28</v>
      </c>
      <c r="C1695" s="162" t="s">
        <v>3494</v>
      </c>
      <c r="D1695" s="91" t="s">
        <v>28</v>
      </c>
      <c r="E1695" s="159" t="s">
        <v>3494</v>
      </c>
      <c r="F1695" s="50" t="s">
        <v>3495</v>
      </c>
      <c r="G1695" s="62">
        <v>1</v>
      </c>
      <c r="H1695" s="161">
        <v>252</v>
      </c>
      <c r="I1695" s="154">
        <f t="shared" si="54"/>
        <v>-3.0000000000000009E-2</v>
      </c>
      <c r="J1695" s="155">
        <f t="shared" si="55"/>
        <v>7.5600000000000023</v>
      </c>
      <c r="K1695" s="156">
        <f>H1695*0.97</f>
        <v>244.44</v>
      </c>
      <c r="L1695" s="75"/>
    </row>
    <row r="1696" spans="1:12" x14ac:dyDescent="0.25">
      <c r="A1696" s="87">
        <v>1686</v>
      </c>
      <c r="B1696" s="91" t="s">
        <v>28</v>
      </c>
      <c r="C1696" s="143" t="s">
        <v>3496</v>
      </c>
      <c r="D1696" s="91" t="s">
        <v>28</v>
      </c>
      <c r="E1696" s="144" t="s">
        <v>3496</v>
      </c>
      <c r="F1696" s="50" t="s">
        <v>3497</v>
      </c>
      <c r="G1696" s="62">
        <v>1</v>
      </c>
      <c r="H1696" s="161">
        <v>260</v>
      </c>
      <c r="I1696" s="79">
        <f t="shared" si="54"/>
        <v>-3.0000000000000044E-2</v>
      </c>
      <c r="J1696" s="145">
        <f t="shared" si="55"/>
        <v>7.8000000000000114</v>
      </c>
      <c r="K1696" s="92">
        <f>H1696*0.97</f>
        <v>252.2</v>
      </c>
      <c r="L1696" s="75"/>
    </row>
    <row r="1697" spans="1:12" x14ac:dyDescent="0.25">
      <c r="A1697" s="87">
        <v>1687</v>
      </c>
      <c r="B1697" s="91" t="s">
        <v>28</v>
      </c>
      <c r="C1697" s="146" t="s">
        <v>3498</v>
      </c>
      <c r="D1697" s="91" t="s">
        <v>28</v>
      </c>
      <c r="E1697" s="147" t="s">
        <v>3498</v>
      </c>
      <c r="F1697" s="91" t="s">
        <v>3499</v>
      </c>
      <c r="G1697" s="163">
        <v>1</v>
      </c>
      <c r="H1697" s="164">
        <v>260</v>
      </c>
      <c r="I1697" s="165">
        <f t="shared" si="54"/>
        <v>-3.0000000000000044E-2</v>
      </c>
      <c r="J1697" s="155">
        <f t="shared" si="55"/>
        <v>7.8000000000000114</v>
      </c>
      <c r="K1697" s="93">
        <f>H1697*0.97</f>
        <v>252.2</v>
      </c>
      <c r="L1697" s="75"/>
    </row>
    <row r="1698" spans="1:12" x14ac:dyDescent="0.25">
      <c r="A1698" s="94">
        <v>1688</v>
      </c>
      <c r="B1698" s="91" t="s">
        <v>28</v>
      </c>
      <c r="C1698" s="166" t="s">
        <v>3500</v>
      </c>
      <c r="D1698" s="91" t="s">
        <v>28</v>
      </c>
      <c r="E1698" s="159" t="s">
        <v>3500</v>
      </c>
      <c r="F1698" s="167" t="s">
        <v>3501</v>
      </c>
      <c r="G1698" s="163">
        <v>1</v>
      </c>
      <c r="H1698" s="168">
        <v>2985</v>
      </c>
      <c r="I1698" s="165">
        <f t="shared" si="54"/>
        <v>-0.2</v>
      </c>
      <c r="J1698" s="155">
        <f t="shared" si="55"/>
        <v>597</v>
      </c>
      <c r="K1698" s="93">
        <f>H1698*0.8</f>
        <v>2388</v>
      </c>
      <c r="L1698" s="75"/>
    </row>
    <row r="1699" spans="1:12" ht="30" x14ac:dyDescent="0.25">
      <c r="A1699" s="94">
        <v>1689</v>
      </c>
      <c r="B1699" s="91" t="s">
        <v>28</v>
      </c>
      <c r="C1699" s="166" t="s">
        <v>3502</v>
      </c>
      <c r="D1699" s="91" t="s">
        <v>28</v>
      </c>
      <c r="E1699" s="159" t="s">
        <v>3502</v>
      </c>
      <c r="F1699" s="167" t="s">
        <v>3503</v>
      </c>
      <c r="G1699" s="163">
        <v>1</v>
      </c>
      <c r="H1699" s="168">
        <v>3216</v>
      </c>
      <c r="I1699" s="165">
        <f t="shared" si="54"/>
        <v>-9.9999999999999978E-2</v>
      </c>
      <c r="J1699" s="155">
        <f t="shared" si="55"/>
        <v>321.59999999999991</v>
      </c>
      <c r="K1699" s="93">
        <f>H1699*0.9</f>
        <v>2894.4</v>
      </c>
      <c r="L1699" s="75"/>
    </row>
    <row r="1700" spans="1:12" x14ac:dyDescent="0.25">
      <c r="A1700" s="94">
        <v>1690</v>
      </c>
      <c r="B1700" s="91" t="s">
        <v>28</v>
      </c>
      <c r="C1700" s="166" t="s">
        <v>3504</v>
      </c>
      <c r="D1700" s="91" t="s">
        <v>28</v>
      </c>
      <c r="E1700" s="159" t="s">
        <v>3504</v>
      </c>
      <c r="F1700" s="167" t="s">
        <v>3505</v>
      </c>
      <c r="G1700" s="163">
        <v>1</v>
      </c>
      <c r="H1700" s="169">
        <v>23330</v>
      </c>
      <c r="I1700" s="165">
        <f t="shared" si="54"/>
        <v>-3.0000000000000061E-2</v>
      </c>
      <c r="J1700" s="155">
        <f t="shared" si="55"/>
        <v>699.90000000000146</v>
      </c>
      <c r="K1700" s="93">
        <f t="shared" ref="K1700:K1712" si="56">H1700*0.97</f>
        <v>22630.1</v>
      </c>
      <c r="L1700" s="75"/>
    </row>
    <row r="1701" spans="1:12" x14ac:dyDescent="0.25">
      <c r="A1701" s="148">
        <v>1691</v>
      </c>
      <c r="B1701" s="157" t="s">
        <v>28</v>
      </c>
      <c r="C1701" s="166" t="s">
        <v>3510</v>
      </c>
      <c r="D1701" s="157" t="s">
        <v>28</v>
      </c>
      <c r="E1701" s="159" t="s">
        <v>3510</v>
      </c>
      <c r="F1701" s="60" t="s">
        <v>3511</v>
      </c>
      <c r="G1701" s="49">
        <v>1</v>
      </c>
      <c r="H1701" s="169">
        <v>70700</v>
      </c>
      <c r="I1701" s="170">
        <f t="shared" si="54"/>
        <v>-0.03</v>
      </c>
      <c r="J1701" s="155">
        <f t="shared" si="55"/>
        <v>2121</v>
      </c>
      <c r="K1701" s="113">
        <f t="shared" si="56"/>
        <v>68579</v>
      </c>
      <c r="L1701" s="75"/>
    </row>
    <row r="1702" spans="1:12" x14ac:dyDescent="0.25">
      <c r="A1702" s="148">
        <v>1692</v>
      </c>
      <c r="B1702" s="157" t="s">
        <v>28</v>
      </c>
      <c r="C1702" s="166" t="s">
        <v>3512</v>
      </c>
      <c r="D1702" s="157" t="s">
        <v>28</v>
      </c>
      <c r="E1702" s="159" t="s">
        <v>3512</v>
      </c>
      <c r="F1702" s="149" t="s">
        <v>3513</v>
      </c>
      <c r="G1702" s="62">
        <v>1</v>
      </c>
      <c r="H1702" s="150">
        <v>58900</v>
      </c>
      <c r="I1702" s="79">
        <f t="shared" si="54"/>
        <v>-0.03</v>
      </c>
      <c r="J1702" s="145">
        <f t="shared" si="55"/>
        <v>1767</v>
      </c>
      <c r="K1702" s="92">
        <f t="shared" si="56"/>
        <v>57133</v>
      </c>
      <c r="L1702" s="75"/>
    </row>
    <row r="1703" spans="1:12" x14ac:dyDescent="0.25">
      <c r="A1703" s="148">
        <v>1693</v>
      </c>
      <c r="B1703" s="157" t="s">
        <v>28</v>
      </c>
      <c r="C1703" s="166" t="s">
        <v>3514</v>
      </c>
      <c r="D1703" s="157" t="s">
        <v>28</v>
      </c>
      <c r="E1703" s="159" t="s">
        <v>3514</v>
      </c>
      <c r="F1703" s="149" t="s">
        <v>3515</v>
      </c>
      <c r="G1703" s="62">
        <v>1</v>
      </c>
      <c r="H1703" s="150">
        <v>60500</v>
      </c>
      <c r="I1703" s="79">
        <f t="shared" si="54"/>
        <v>-0.03</v>
      </c>
      <c r="J1703" s="145">
        <f t="shared" si="55"/>
        <v>1815</v>
      </c>
      <c r="K1703" s="92">
        <f t="shared" si="56"/>
        <v>58685</v>
      </c>
      <c r="L1703" s="75"/>
    </row>
    <row r="1704" spans="1:12" x14ac:dyDescent="0.25">
      <c r="A1704" s="148">
        <v>1694</v>
      </c>
      <c r="B1704" s="157" t="s">
        <v>28</v>
      </c>
      <c r="C1704" s="166" t="s">
        <v>3516</v>
      </c>
      <c r="D1704" s="157" t="s">
        <v>28</v>
      </c>
      <c r="E1704" s="159" t="s">
        <v>3516</v>
      </c>
      <c r="F1704" s="149" t="s">
        <v>3517</v>
      </c>
      <c r="G1704" s="62">
        <v>1</v>
      </c>
      <c r="H1704" s="150">
        <v>60500</v>
      </c>
      <c r="I1704" s="79">
        <f t="shared" si="54"/>
        <v>-0.03</v>
      </c>
      <c r="J1704" s="145">
        <f t="shared" si="55"/>
        <v>1815</v>
      </c>
      <c r="K1704" s="92">
        <f t="shared" si="56"/>
        <v>58685</v>
      </c>
      <c r="L1704" s="75"/>
    </row>
    <row r="1705" spans="1:12" x14ac:dyDescent="0.25">
      <c r="A1705" s="148">
        <v>1695</v>
      </c>
      <c r="B1705" s="157" t="s">
        <v>28</v>
      </c>
      <c r="C1705" s="166" t="s">
        <v>3518</v>
      </c>
      <c r="D1705" s="157" t="s">
        <v>28</v>
      </c>
      <c r="E1705" s="159" t="s">
        <v>3518</v>
      </c>
      <c r="F1705" s="50" t="s">
        <v>3519</v>
      </c>
      <c r="G1705" s="62">
        <v>1</v>
      </c>
      <c r="H1705" s="150">
        <v>58600</v>
      </c>
      <c r="I1705" s="79">
        <f t="shared" si="54"/>
        <v>-0.03</v>
      </c>
      <c r="J1705" s="145">
        <f t="shared" si="55"/>
        <v>1758</v>
      </c>
      <c r="K1705" s="92">
        <f t="shared" si="56"/>
        <v>56842</v>
      </c>
      <c r="L1705" s="75"/>
    </row>
    <row r="1706" spans="1:12" x14ac:dyDescent="0.25">
      <c r="A1706" s="148">
        <v>1696</v>
      </c>
      <c r="B1706" s="137" t="s">
        <v>28</v>
      </c>
      <c r="C1706" s="166" t="s">
        <v>3520</v>
      </c>
      <c r="D1706" s="157" t="s">
        <v>28</v>
      </c>
      <c r="E1706" s="159" t="s">
        <v>3520</v>
      </c>
      <c r="F1706" s="149" t="s">
        <v>3521</v>
      </c>
      <c r="G1706" s="62">
        <v>1</v>
      </c>
      <c r="H1706" s="150">
        <v>60200</v>
      </c>
      <c r="I1706" s="79">
        <f t="shared" si="54"/>
        <v>-0.03</v>
      </c>
      <c r="J1706" s="145">
        <f t="shared" si="55"/>
        <v>1806</v>
      </c>
      <c r="K1706" s="92">
        <f t="shared" si="56"/>
        <v>58394</v>
      </c>
      <c r="L1706" s="75"/>
    </row>
    <row r="1707" spans="1:12" x14ac:dyDescent="0.25">
      <c r="A1707" s="148">
        <v>1697</v>
      </c>
      <c r="B1707" s="137" t="s">
        <v>28</v>
      </c>
      <c r="C1707" s="166" t="s">
        <v>3522</v>
      </c>
      <c r="D1707" s="157" t="s">
        <v>28</v>
      </c>
      <c r="E1707" s="159" t="s">
        <v>3522</v>
      </c>
      <c r="F1707" s="149" t="s">
        <v>3523</v>
      </c>
      <c r="G1707" s="62">
        <v>1</v>
      </c>
      <c r="H1707" s="150">
        <v>60200</v>
      </c>
      <c r="I1707" s="79">
        <f t="shared" si="54"/>
        <v>-0.03</v>
      </c>
      <c r="J1707" s="145">
        <f t="shared" si="55"/>
        <v>1806</v>
      </c>
      <c r="K1707" s="92">
        <f t="shared" si="56"/>
        <v>58394</v>
      </c>
      <c r="L1707" s="75"/>
    </row>
    <row r="1708" spans="1:12" x14ac:dyDescent="0.25">
      <c r="A1708" s="148">
        <v>1698</v>
      </c>
      <c r="B1708" s="91" t="s">
        <v>28</v>
      </c>
      <c r="C1708" s="166" t="s">
        <v>3524</v>
      </c>
      <c r="D1708" s="157" t="s">
        <v>28</v>
      </c>
      <c r="E1708" s="159" t="s">
        <v>3524</v>
      </c>
      <c r="F1708" s="149" t="s">
        <v>3525</v>
      </c>
      <c r="G1708" s="62">
        <v>1</v>
      </c>
      <c r="H1708" s="150">
        <v>64500</v>
      </c>
      <c r="I1708" s="79">
        <f t="shared" si="54"/>
        <v>-0.03</v>
      </c>
      <c r="J1708" s="145">
        <f t="shared" si="55"/>
        <v>1935</v>
      </c>
      <c r="K1708" s="92">
        <f t="shared" si="56"/>
        <v>62565</v>
      </c>
      <c r="L1708" s="75"/>
    </row>
    <row r="1709" spans="1:12" x14ac:dyDescent="0.25">
      <c r="A1709" s="148">
        <v>1699</v>
      </c>
      <c r="B1709" s="91" t="s">
        <v>28</v>
      </c>
      <c r="C1709" s="166" t="s">
        <v>3526</v>
      </c>
      <c r="D1709" s="157" t="s">
        <v>28</v>
      </c>
      <c r="E1709" s="159" t="s">
        <v>3526</v>
      </c>
      <c r="F1709" s="149" t="s">
        <v>3527</v>
      </c>
      <c r="G1709" s="62">
        <v>1</v>
      </c>
      <c r="H1709" s="150">
        <v>66200</v>
      </c>
      <c r="I1709" s="79">
        <f t="shared" si="54"/>
        <v>-0.03</v>
      </c>
      <c r="J1709" s="145">
        <f t="shared" si="55"/>
        <v>1986</v>
      </c>
      <c r="K1709" s="92">
        <f t="shared" si="56"/>
        <v>64214</v>
      </c>
      <c r="L1709" s="75"/>
    </row>
    <row r="1710" spans="1:12" x14ac:dyDescent="0.25">
      <c r="A1710" s="148">
        <v>1700</v>
      </c>
      <c r="B1710" s="91" t="s">
        <v>28</v>
      </c>
      <c r="C1710" s="166" t="s">
        <v>3528</v>
      </c>
      <c r="D1710" s="157" t="s">
        <v>28</v>
      </c>
      <c r="E1710" s="159" t="s">
        <v>3528</v>
      </c>
      <c r="F1710" s="149" t="s">
        <v>3529</v>
      </c>
      <c r="G1710" s="62">
        <v>1</v>
      </c>
      <c r="H1710" s="150">
        <v>66200</v>
      </c>
      <c r="I1710" s="79">
        <f t="shared" si="54"/>
        <v>-0.03</v>
      </c>
      <c r="J1710" s="145">
        <f t="shared" si="55"/>
        <v>1986</v>
      </c>
      <c r="K1710" s="92">
        <f t="shared" si="56"/>
        <v>64214</v>
      </c>
      <c r="L1710" s="75"/>
    </row>
    <row r="1711" spans="1:12" x14ac:dyDescent="0.25">
      <c r="A1711" s="148">
        <v>1701</v>
      </c>
      <c r="B1711" s="91" t="s">
        <v>28</v>
      </c>
      <c r="C1711" s="166" t="s">
        <v>3530</v>
      </c>
      <c r="D1711" s="157" t="s">
        <v>28</v>
      </c>
      <c r="E1711" s="159" t="s">
        <v>3530</v>
      </c>
      <c r="F1711" s="149" t="s">
        <v>3531</v>
      </c>
      <c r="G1711" s="62">
        <v>1</v>
      </c>
      <c r="H1711" s="150">
        <v>9250</v>
      </c>
      <c r="I1711" s="79">
        <f t="shared" si="54"/>
        <v>-0.03</v>
      </c>
      <c r="J1711" s="145">
        <f t="shared" si="55"/>
        <v>277.5</v>
      </c>
      <c r="K1711" s="92">
        <f t="shared" si="56"/>
        <v>8972.5</v>
      </c>
      <c r="L1711" s="75"/>
    </row>
    <row r="1712" spans="1:12" x14ac:dyDescent="0.25">
      <c r="A1712" s="148">
        <v>1702</v>
      </c>
      <c r="B1712" s="91" t="s">
        <v>28</v>
      </c>
      <c r="C1712" s="166">
        <v>4363991</v>
      </c>
      <c r="D1712" s="157" t="s">
        <v>28</v>
      </c>
      <c r="E1712" s="159">
        <v>4363991</v>
      </c>
      <c r="F1712" s="48" t="s">
        <v>3532</v>
      </c>
      <c r="G1712" s="62">
        <v>1</v>
      </c>
      <c r="H1712" s="150">
        <v>784</v>
      </c>
      <c r="I1712" s="79">
        <f t="shared" si="54"/>
        <v>-2.9999999999999978E-2</v>
      </c>
      <c r="J1712" s="145">
        <f t="shared" si="55"/>
        <v>23.519999999999982</v>
      </c>
      <c r="K1712" s="92">
        <f t="shared" si="56"/>
        <v>760.48</v>
      </c>
      <c r="L1712" s="75"/>
    </row>
    <row r="1713" spans="1:12" x14ac:dyDescent="0.25">
      <c r="A1713" s="148">
        <v>1703</v>
      </c>
      <c r="B1713" s="91" t="s">
        <v>28</v>
      </c>
      <c r="C1713" s="143" t="s">
        <v>3536</v>
      </c>
      <c r="D1713" s="157" t="s">
        <v>28</v>
      </c>
      <c r="E1713" s="144" t="s">
        <v>3536</v>
      </c>
      <c r="F1713" s="48" t="s">
        <v>3537</v>
      </c>
      <c r="G1713" s="62">
        <v>15</v>
      </c>
      <c r="H1713" s="150">
        <v>9800</v>
      </c>
      <c r="I1713" s="79">
        <f t="shared" si="54"/>
        <v>-0.35</v>
      </c>
      <c r="J1713" s="145">
        <f t="shared" si="55"/>
        <v>3430</v>
      </c>
      <c r="K1713" s="92">
        <f>H1713*0.65</f>
        <v>6370</v>
      </c>
      <c r="L1713" s="76"/>
    </row>
    <row r="1714" spans="1:12" x14ac:dyDescent="0.25">
      <c r="A1714" s="148">
        <v>1704</v>
      </c>
      <c r="B1714" s="91" t="s">
        <v>28</v>
      </c>
      <c r="C1714" s="143" t="s">
        <v>3538</v>
      </c>
      <c r="D1714" s="157" t="s">
        <v>28</v>
      </c>
      <c r="E1714" s="144" t="s">
        <v>3538</v>
      </c>
      <c r="F1714" s="48" t="s">
        <v>3539</v>
      </c>
      <c r="G1714" s="62">
        <v>30</v>
      </c>
      <c r="H1714" s="150">
        <v>4900</v>
      </c>
      <c r="I1714" s="79">
        <f t="shared" si="54"/>
        <v>-0.28571500000000005</v>
      </c>
      <c r="J1714" s="145">
        <f t="shared" si="55"/>
        <v>1400.0035000000003</v>
      </c>
      <c r="K1714" s="92">
        <f>H1714*0.714285</f>
        <v>3499.9964999999997</v>
      </c>
      <c r="L1714" s="76"/>
    </row>
    <row r="1715" spans="1:12" x14ac:dyDescent="0.25">
      <c r="A1715" s="47"/>
      <c r="B1715" s="50"/>
      <c r="C1715" s="51"/>
      <c r="D1715" s="151"/>
      <c r="E1715" s="51"/>
      <c r="F1715" s="50"/>
      <c r="G1715" s="62"/>
      <c r="H1715" s="114"/>
      <c r="I1715" s="79"/>
      <c r="J1715" s="152"/>
      <c r="K1715" s="153"/>
      <c r="L1715" s="75"/>
    </row>
    <row r="1716" spans="1:12" x14ac:dyDescent="0.25">
      <c r="A1716" s="47"/>
      <c r="B1716" s="50"/>
      <c r="C1716" s="51"/>
      <c r="D1716" s="50"/>
      <c r="E1716" s="51"/>
      <c r="F1716" s="52"/>
      <c r="G1716" s="62"/>
      <c r="H1716" s="114"/>
      <c r="I1716" s="79"/>
      <c r="J1716" s="152"/>
      <c r="K1716" s="153"/>
      <c r="L1716" s="75"/>
    </row>
    <row r="1717" spans="1:12" x14ac:dyDescent="0.25">
      <c r="A1717" s="47"/>
      <c r="B1717" s="50"/>
      <c r="C1717" s="51"/>
      <c r="D1717" s="50"/>
      <c r="E1717" s="51"/>
      <c r="F1717" s="52"/>
      <c r="G1717" s="62"/>
      <c r="H1717" s="114"/>
      <c r="I1717" s="79"/>
      <c r="J1717" s="152"/>
      <c r="K1717" s="153"/>
      <c r="L1717" s="75"/>
    </row>
    <row r="1718" spans="1:12" x14ac:dyDescent="0.25">
      <c r="A1718" s="47"/>
      <c r="B1718" s="50"/>
      <c r="C1718" s="51"/>
      <c r="D1718" s="50"/>
      <c r="E1718" s="51"/>
      <c r="F1718" s="50"/>
      <c r="G1718" s="62"/>
      <c r="H1718" s="114"/>
      <c r="I1718" s="79"/>
      <c r="J1718" s="152"/>
      <c r="K1718" s="153"/>
      <c r="L1718" s="75"/>
    </row>
    <row r="1719" spans="1:12" x14ac:dyDescent="0.25">
      <c r="A1719" s="47"/>
      <c r="B1719" s="50"/>
      <c r="C1719" s="51"/>
      <c r="D1719" s="50"/>
      <c r="E1719" s="51"/>
      <c r="F1719" s="50"/>
      <c r="G1719" s="62"/>
      <c r="H1719" s="114"/>
      <c r="I1719" s="79"/>
      <c r="J1719" s="152"/>
      <c r="K1719" s="153"/>
      <c r="L1719" s="75"/>
    </row>
    <row r="1720" spans="1:12" x14ac:dyDescent="0.25">
      <c r="A1720" s="47"/>
      <c r="B1720" s="50"/>
      <c r="C1720" s="51"/>
      <c r="D1720" s="50"/>
      <c r="E1720" s="51"/>
      <c r="F1720" s="50"/>
      <c r="G1720" s="62"/>
      <c r="H1720" s="114"/>
      <c r="I1720" s="79"/>
      <c r="J1720" s="152"/>
      <c r="K1720" s="153"/>
      <c r="L1720" s="75"/>
    </row>
    <row r="1721" spans="1:12" x14ac:dyDescent="0.25">
      <c r="A1721" s="47"/>
      <c r="B1721" s="50"/>
      <c r="C1721" s="51"/>
      <c r="D1721" s="50"/>
      <c r="E1721" s="51"/>
      <c r="F1721" s="50"/>
      <c r="G1721" s="62"/>
      <c r="H1721" s="114"/>
      <c r="I1721" s="79"/>
      <c r="J1721" s="152"/>
      <c r="K1721" s="153"/>
      <c r="L1721" s="75"/>
    </row>
    <row r="1722" spans="1:12" x14ac:dyDescent="0.25">
      <c r="A1722" s="47"/>
      <c r="B1722" s="50"/>
      <c r="C1722" s="51"/>
      <c r="D1722" s="50"/>
      <c r="E1722" s="51"/>
      <c r="F1722" s="50"/>
      <c r="G1722" s="62"/>
      <c r="H1722" s="114"/>
      <c r="I1722" s="79"/>
      <c r="J1722" s="152"/>
      <c r="K1722" s="153"/>
      <c r="L1722" s="75"/>
    </row>
    <row r="1723" spans="1:12" x14ac:dyDescent="0.25">
      <c r="A1723" s="47"/>
      <c r="B1723" s="50"/>
      <c r="C1723" s="51"/>
      <c r="D1723" s="50"/>
      <c r="E1723" s="51"/>
      <c r="F1723" s="50"/>
      <c r="G1723" s="62"/>
      <c r="H1723" s="114"/>
      <c r="I1723" s="79"/>
      <c r="J1723" s="152"/>
      <c r="K1723" s="153"/>
      <c r="L1723" s="75"/>
    </row>
    <row r="1724" spans="1:12" x14ac:dyDescent="0.25">
      <c r="A1724" s="47"/>
      <c r="B1724" s="50"/>
      <c r="C1724" s="51"/>
      <c r="D1724" s="50"/>
      <c r="E1724" s="49"/>
      <c r="F1724" s="50"/>
      <c r="G1724" s="62"/>
      <c r="H1724" s="114"/>
      <c r="I1724" s="79"/>
      <c r="J1724" s="152"/>
      <c r="K1724" s="153"/>
      <c r="L1724" s="75"/>
    </row>
    <row r="1725" spans="1:12" ht="15.95" customHeight="1" x14ac:dyDescent="0.25">
      <c r="A1725" s="47"/>
      <c r="B1725" s="50"/>
      <c r="C1725" s="51"/>
      <c r="D1725" s="50"/>
      <c r="E1725" s="49"/>
      <c r="F1725" s="50"/>
      <c r="G1725" s="62"/>
      <c r="H1725" s="114"/>
      <c r="I1725" s="79"/>
      <c r="J1725" s="152"/>
      <c r="K1725" s="153"/>
      <c r="L1725" s="75"/>
    </row>
    <row r="1726" spans="1:12" x14ac:dyDescent="0.25">
      <c r="A1726" s="47"/>
      <c r="B1726" s="50"/>
      <c r="C1726" s="51"/>
      <c r="D1726" s="50"/>
      <c r="E1726" s="49"/>
      <c r="F1726" s="50"/>
      <c r="G1726" s="62"/>
      <c r="H1726" s="114"/>
      <c r="I1726" s="79"/>
      <c r="J1726" s="152"/>
      <c r="K1726" s="153"/>
      <c r="L1726" s="75"/>
    </row>
    <row r="1727" spans="1:12" x14ac:dyDescent="0.25">
      <c r="A1727" s="47"/>
      <c r="B1727" s="50"/>
      <c r="C1727" s="51"/>
      <c r="D1727" s="50"/>
      <c r="E1727" s="49"/>
      <c r="F1727" s="50"/>
      <c r="G1727" s="62"/>
      <c r="H1727" s="114"/>
      <c r="I1727" s="79"/>
      <c r="J1727" s="152"/>
      <c r="K1727" s="153"/>
      <c r="L1727" s="75"/>
    </row>
    <row r="1728" spans="1:12" x14ac:dyDescent="0.25">
      <c r="A1728" s="47"/>
      <c r="B1728" s="50"/>
      <c r="C1728" s="51"/>
      <c r="D1728" s="50"/>
      <c r="E1728" s="49"/>
      <c r="F1728" s="50"/>
      <c r="G1728" s="62"/>
      <c r="H1728" s="114"/>
      <c r="I1728" s="79"/>
      <c r="J1728" s="152"/>
      <c r="K1728" s="153"/>
      <c r="L1728" s="75"/>
    </row>
    <row r="1729" spans="1:12" x14ac:dyDescent="0.25">
      <c r="A1729" s="47"/>
      <c r="B1729" s="50"/>
      <c r="C1729" s="51"/>
      <c r="D1729" s="50"/>
      <c r="E1729" s="49"/>
      <c r="F1729" s="50"/>
      <c r="G1729" s="62"/>
      <c r="H1729" s="114"/>
      <c r="I1729" s="79"/>
      <c r="J1729" s="152"/>
      <c r="K1729" s="153"/>
      <c r="L1729" s="75"/>
    </row>
    <row r="1730" spans="1:12" x14ac:dyDescent="0.25">
      <c r="A1730" s="47"/>
      <c r="B1730" s="50"/>
      <c r="C1730" s="51"/>
      <c r="D1730" s="50"/>
      <c r="E1730" s="49"/>
      <c r="F1730" s="50"/>
      <c r="G1730" s="62"/>
      <c r="H1730" s="114"/>
      <c r="I1730" s="79"/>
      <c r="J1730" s="152"/>
      <c r="K1730" s="153"/>
      <c r="L1730" s="75"/>
    </row>
    <row r="1731" spans="1:12" x14ac:dyDescent="0.25">
      <c r="A1731" s="47"/>
      <c r="B1731" s="50"/>
      <c r="C1731" s="51"/>
      <c r="D1731" s="50"/>
      <c r="E1731" s="49"/>
      <c r="F1731" s="50"/>
      <c r="G1731" s="62"/>
      <c r="H1731" s="114"/>
      <c r="I1731" s="79"/>
      <c r="J1731" s="152"/>
      <c r="K1731" s="153"/>
      <c r="L1731" s="75"/>
    </row>
    <row r="1732" spans="1:12" x14ac:dyDescent="0.25">
      <c r="A1732" s="47"/>
      <c r="B1732" s="50"/>
      <c r="C1732" s="51"/>
      <c r="D1732" s="50"/>
      <c r="E1732" s="51"/>
      <c r="F1732" s="48"/>
      <c r="G1732" s="62"/>
      <c r="H1732" s="114"/>
      <c r="I1732" s="79"/>
      <c r="J1732" s="152"/>
      <c r="K1732" s="153"/>
      <c r="L1732" s="75"/>
    </row>
    <row r="1733" spans="1:12" x14ac:dyDescent="0.25">
      <c r="A1733" s="47"/>
      <c r="B1733" s="50"/>
      <c r="C1733" s="51"/>
      <c r="D1733" s="50"/>
      <c r="E1733" s="51"/>
      <c r="F1733" s="48"/>
      <c r="G1733" s="62"/>
      <c r="H1733" s="114"/>
      <c r="I1733" s="79"/>
      <c r="J1733" s="152"/>
      <c r="K1733" s="153"/>
      <c r="L1733" s="75"/>
    </row>
    <row r="1734" spans="1:12" x14ac:dyDescent="0.25">
      <c r="A1734" s="47"/>
      <c r="B1734" s="50"/>
      <c r="C1734" s="51"/>
      <c r="D1734" s="50"/>
      <c r="E1734" s="51"/>
      <c r="F1734" s="48"/>
      <c r="G1734" s="62"/>
      <c r="H1734" s="115"/>
      <c r="I1734" s="79"/>
      <c r="J1734" s="152"/>
      <c r="K1734" s="153"/>
      <c r="L1734" s="75"/>
    </row>
    <row r="1735" spans="1:12" x14ac:dyDescent="0.25">
      <c r="A1735" s="47"/>
      <c r="B1735" s="50"/>
      <c r="C1735" s="51"/>
      <c r="D1735" s="50"/>
      <c r="E1735" s="51"/>
      <c r="F1735" s="48"/>
      <c r="G1735" s="62"/>
      <c r="H1735" s="114"/>
      <c r="I1735" s="79"/>
      <c r="J1735" s="152"/>
      <c r="K1735" s="153"/>
      <c r="L1735" s="75"/>
    </row>
    <row r="1736" spans="1:12" x14ac:dyDescent="0.25">
      <c r="A1736" s="47"/>
      <c r="B1736" s="50"/>
      <c r="C1736" s="51"/>
      <c r="D1736" s="50"/>
      <c r="E1736" s="51"/>
      <c r="F1736" s="48"/>
      <c r="G1736" s="62"/>
      <c r="H1736" s="115"/>
      <c r="I1736" s="79"/>
      <c r="J1736" s="152"/>
      <c r="K1736" s="153"/>
      <c r="L1736" s="75"/>
    </row>
    <row r="1737" spans="1:12" x14ac:dyDescent="0.25">
      <c r="A1737" s="47"/>
      <c r="B1737" s="50"/>
      <c r="C1737" s="51"/>
      <c r="D1737" s="50"/>
      <c r="E1737" s="51"/>
      <c r="F1737" s="48"/>
      <c r="G1737" s="62"/>
      <c r="H1737" s="115"/>
      <c r="I1737" s="79"/>
      <c r="J1737" s="152"/>
      <c r="K1737" s="153"/>
      <c r="L1737" s="75"/>
    </row>
    <row r="1738" spans="1:12" x14ac:dyDescent="0.25">
      <c r="A1738" s="47"/>
      <c r="B1738" s="50"/>
      <c r="C1738" s="51"/>
      <c r="D1738" s="50"/>
      <c r="E1738" s="51"/>
      <c r="F1738" s="48"/>
      <c r="G1738" s="62"/>
      <c r="H1738" s="115"/>
      <c r="I1738" s="79"/>
      <c r="J1738" s="152"/>
      <c r="K1738" s="153"/>
      <c r="L1738" s="75"/>
    </row>
    <row r="1739" spans="1:12" x14ac:dyDescent="0.25">
      <c r="A1739" s="47"/>
      <c r="B1739" s="50"/>
      <c r="C1739" s="51"/>
      <c r="D1739" s="50"/>
      <c r="E1739" s="51"/>
      <c r="F1739" s="48"/>
      <c r="G1739" s="62"/>
      <c r="H1739" s="114"/>
      <c r="I1739" s="79"/>
      <c r="J1739" s="152"/>
      <c r="K1739" s="153"/>
      <c r="L1739" s="75"/>
    </row>
    <row r="1740" spans="1:12" x14ac:dyDescent="0.25">
      <c r="A1740" s="47"/>
      <c r="B1740" s="50"/>
      <c r="C1740" s="51"/>
      <c r="D1740" s="50"/>
      <c r="E1740" s="51"/>
      <c r="F1740" s="48"/>
      <c r="G1740" s="62"/>
      <c r="H1740" s="115"/>
      <c r="I1740" s="79"/>
      <c r="J1740" s="152"/>
      <c r="K1740" s="153"/>
      <c r="L1740" s="75"/>
    </row>
    <row r="1741" spans="1:12" x14ac:dyDescent="0.25">
      <c r="A1741" s="47"/>
      <c r="B1741" s="50"/>
      <c r="C1741" s="51"/>
      <c r="D1741" s="50"/>
      <c r="E1741" s="51"/>
      <c r="F1741" s="48"/>
      <c r="G1741" s="62"/>
      <c r="H1741" s="114"/>
      <c r="I1741" s="79"/>
      <c r="J1741" s="152"/>
      <c r="K1741" s="153"/>
      <c r="L1741" s="75"/>
    </row>
    <row r="1742" spans="1:12" x14ac:dyDescent="0.25">
      <c r="A1742" s="47"/>
      <c r="B1742" s="50"/>
      <c r="C1742" s="51"/>
      <c r="D1742" s="50"/>
      <c r="E1742" s="51"/>
      <c r="F1742" s="48"/>
      <c r="G1742" s="62"/>
      <c r="H1742" s="114"/>
      <c r="I1742" s="79"/>
      <c r="J1742" s="152"/>
      <c r="K1742" s="153"/>
      <c r="L1742" s="75"/>
    </row>
    <row r="1743" spans="1:12" x14ac:dyDescent="0.25">
      <c r="A1743" s="47"/>
      <c r="B1743" s="50"/>
      <c r="C1743" s="51"/>
      <c r="D1743" s="50"/>
      <c r="E1743" s="51"/>
      <c r="F1743" s="48"/>
      <c r="G1743" s="62"/>
      <c r="H1743" s="114"/>
      <c r="I1743" s="79"/>
      <c r="J1743" s="152"/>
      <c r="K1743" s="153"/>
      <c r="L1743" s="75"/>
    </row>
    <row r="1744" spans="1:12" x14ac:dyDescent="0.25">
      <c r="A1744" s="47"/>
      <c r="B1744" s="50"/>
      <c r="C1744" s="51"/>
      <c r="D1744" s="50"/>
      <c r="E1744" s="51"/>
      <c r="F1744" s="48"/>
      <c r="G1744" s="62"/>
      <c r="H1744" s="114"/>
      <c r="I1744" s="79"/>
      <c r="J1744" s="152"/>
      <c r="K1744" s="153"/>
      <c r="L1744" s="75"/>
    </row>
    <row r="1745" spans="1:12" x14ac:dyDescent="0.25">
      <c r="A1745" s="47"/>
      <c r="B1745" s="50"/>
      <c r="C1745" s="51"/>
      <c r="D1745" s="50"/>
      <c r="E1745" s="51"/>
      <c r="F1745" s="48"/>
      <c r="G1745" s="62"/>
      <c r="H1745" s="114"/>
      <c r="I1745" s="79"/>
      <c r="J1745" s="152"/>
      <c r="K1745" s="153"/>
      <c r="L1745" s="75"/>
    </row>
    <row r="1746" spans="1:12" x14ac:dyDescent="0.25">
      <c r="A1746" s="47"/>
      <c r="B1746" s="50"/>
      <c r="C1746" s="51"/>
      <c r="D1746" s="50"/>
      <c r="E1746" s="51"/>
      <c r="F1746" s="48"/>
      <c r="G1746" s="62"/>
      <c r="H1746" s="114"/>
      <c r="I1746" s="79"/>
      <c r="J1746" s="152"/>
      <c r="K1746" s="153"/>
      <c r="L1746" s="75"/>
    </row>
    <row r="1747" spans="1:12" x14ac:dyDescent="0.25">
      <c r="A1747" s="47"/>
      <c r="B1747" s="50"/>
      <c r="C1747" s="51"/>
      <c r="D1747" s="50"/>
      <c r="E1747" s="51"/>
      <c r="F1747" s="48"/>
      <c r="G1747" s="62"/>
      <c r="H1747" s="114"/>
      <c r="I1747" s="79"/>
      <c r="J1747" s="152"/>
      <c r="K1747" s="153"/>
      <c r="L1747" s="75"/>
    </row>
    <row r="1748" spans="1:12" x14ac:dyDescent="0.25">
      <c r="A1748" s="47"/>
      <c r="B1748" s="50"/>
      <c r="C1748" s="51"/>
      <c r="D1748" s="50"/>
      <c r="E1748" s="51"/>
      <c r="F1748" s="48"/>
      <c r="G1748" s="62"/>
      <c r="H1748" s="115"/>
      <c r="I1748" s="79"/>
      <c r="J1748" s="152"/>
      <c r="K1748" s="153"/>
      <c r="L1748" s="75"/>
    </row>
    <row r="1749" spans="1:12" x14ac:dyDescent="0.25">
      <c r="A1749" s="47"/>
      <c r="B1749" s="50"/>
      <c r="C1749" s="51"/>
      <c r="D1749" s="50"/>
      <c r="E1749" s="51"/>
      <c r="F1749" s="48"/>
      <c r="G1749" s="62"/>
      <c r="H1749" s="115"/>
      <c r="I1749" s="79"/>
      <c r="J1749" s="152"/>
      <c r="K1749" s="153"/>
      <c r="L1749" s="75"/>
    </row>
    <row r="1750" spans="1:12" x14ac:dyDescent="0.25">
      <c r="A1750" s="47"/>
      <c r="B1750" s="50"/>
      <c r="C1750" s="51"/>
      <c r="D1750" s="50"/>
      <c r="E1750" s="51"/>
      <c r="F1750" s="48"/>
      <c r="G1750" s="62"/>
      <c r="H1750" s="115"/>
      <c r="I1750" s="79"/>
      <c r="J1750" s="152"/>
      <c r="K1750" s="153"/>
      <c r="L1750" s="75"/>
    </row>
    <row r="1751" spans="1:12" x14ac:dyDescent="0.25">
      <c r="A1751" s="47"/>
      <c r="B1751" s="50"/>
      <c r="C1751" s="51"/>
      <c r="D1751" s="50"/>
      <c r="E1751" s="51"/>
      <c r="F1751" s="48"/>
      <c r="G1751" s="62"/>
      <c r="H1751" s="115"/>
      <c r="I1751" s="79"/>
      <c r="J1751" s="152"/>
      <c r="K1751" s="153"/>
      <c r="L1751" s="75"/>
    </row>
    <row r="1752" spans="1:12" x14ac:dyDescent="0.25">
      <c r="A1752" s="47"/>
      <c r="B1752" s="50"/>
      <c r="C1752" s="51"/>
      <c r="D1752" s="50"/>
      <c r="E1752" s="51"/>
      <c r="F1752" s="48"/>
      <c r="G1752" s="62"/>
      <c r="H1752" s="115"/>
      <c r="I1752" s="79"/>
      <c r="J1752" s="152"/>
      <c r="K1752" s="153"/>
      <c r="L1752" s="75"/>
    </row>
    <row r="1753" spans="1:12" x14ac:dyDescent="0.25">
      <c r="A1753" s="47"/>
      <c r="B1753" s="50"/>
      <c r="C1753" s="51"/>
      <c r="D1753" s="50"/>
      <c r="E1753" s="51"/>
      <c r="F1753" s="48"/>
      <c r="G1753" s="62"/>
      <c r="H1753" s="115"/>
      <c r="I1753" s="79"/>
      <c r="J1753" s="152"/>
      <c r="K1753" s="153"/>
      <c r="L1753" s="75"/>
    </row>
    <row r="1754" spans="1:12" x14ac:dyDescent="0.25">
      <c r="A1754" s="47"/>
      <c r="B1754" s="50"/>
      <c r="C1754" s="51"/>
      <c r="D1754" s="50"/>
      <c r="E1754" s="51"/>
      <c r="F1754" s="48"/>
      <c r="G1754" s="62"/>
      <c r="H1754" s="114"/>
      <c r="I1754" s="79"/>
      <c r="J1754" s="152"/>
      <c r="K1754" s="153"/>
      <c r="L1754" s="75"/>
    </row>
    <row r="1755" spans="1:12" x14ac:dyDescent="0.25">
      <c r="A1755" s="47"/>
      <c r="B1755" s="50"/>
      <c r="C1755" s="51"/>
      <c r="D1755" s="50"/>
      <c r="E1755" s="51"/>
      <c r="F1755" s="48"/>
      <c r="G1755" s="62"/>
      <c r="H1755" s="114"/>
      <c r="I1755" s="79"/>
      <c r="J1755" s="152"/>
      <c r="K1755" s="153"/>
      <c r="L1755" s="75"/>
    </row>
    <row r="1756" spans="1:12" x14ac:dyDescent="0.25">
      <c r="A1756" s="47"/>
      <c r="B1756" s="50"/>
      <c r="C1756" s="51"/>
      <c r="D1756" s="50"/>
      <c r="E1756" s="51"/>
      <c r="F1756" s="48"/>
      <c r="G1756" s="62"/>
      <c r="H1756" s="114"/>
      <c r="I1756" s="79"/>
      <c r="J1756" s="152"/>
      <c r="K1756" s="153"/>
      <c r="L1756" s="75"/>
    </row>
    <row r="1757" spans="1:12" x14ac:dyDescent="0.25">
      <c r="A1757" s="47"/>
      <c r="B1757" s="50"/>
      <c r="C1757" s="51"/>
      <c r="D1757" s="50"/>
      <c r="E1757" s="51"/>
      <c r="F1757" s="48"/>
      <c r="G1757" s="62"/>
      <c r="H1757" s="114"/>
      <c r="I1757" s="79"/>
      <c r="J1757" s="152"/>
      <c r="K1757" s="153"/>
      <c r="L1757" s="75"/>
    </row>
    <row r="1758" spans="1:12" x14ac:dyDescent="0.25">
      <c r="A1758" s="47"/>
      <c r="B1758" s="50"/>
      <c r="C1758" s="51"/>
      <c r="D1758" s="50"/>
      <c r="E1758" s="51"/>
      <c r="F1758" s="48"/>
      <c r="G1758" s="62"/>
      <c r="H1758" s="114"/>
      <c r="I1758" s="79"/>
      <c r="J1758" s="152"/>
      <c r="K1758" s="153"/>
      <c r="L1758" s="75"/>
    </row>
    <row r="1759" spans="1:12" x14ac:dyDescent="0.25">
      <c r="A1759" s="47"/>
      <c r="B1759" s="50"/>
      <c r="C1759" s="51"/>
      <c r="D1759" s="50"/>
      <c r="E1759" s="51"/>
      <c r="F1759" s="48"/>
      <c r="G1759" s="62"/>
      <c r="H1759" s="114"/>
      <c r="I1759" s="79"/>
      <c r="J1759" s="152"/>
      <c r="K1759" s="153"/>
      <c r="L1759" s="75"/>
    </row>
    <row r="1760" spans="1:12" x14ac:dyDescent="0.25">
      <c r="A1760" s="47"/>
      <c r="B1760" s="50"/>
      <c r="C1760" s="51"/>
      <c r="D1760" s="50"/>
      <c r="E1760" s="51"/>
      <c r="F1760" s="48"/>
      <c r="G1760" s="62"/>
      <c r="H1760" s="114"/>
      <c r="I1760" s="79"/>
      <c r="J1760" s="152"/>
      <c r="K1760" s="153"/>
      <c r="L1760" s="75"/>
    </row>
    <row r="1761" spans="1:12" x14ac:dyDescent="0.25">
      <c r="A1761" s="47"/>
      <c r="B1761" s="50"/>
      <c r="C1761" s="51"/>
      <c r="D1761" s="50"/>
      <c r="E1761" s="51"/>
      <c r="F1761" s="48"/>
      <c r="G1761" s="62"/>
      <c r="H1761" s="114"/>
      <c r="I1761" s="79"/>
      <c r="J1761" s="152"/>
      <c r="K1761" s="153"/>
      <c r="L1761" s="75"/>
    </row>
    <row r="1762" spans="1:12" x14ac:dyDescent="0.25">
      <c r="A1762" s="47"/>
      <c r="B1762" s="50"/>
      <c r="C1762" s="51"/>
      <c r="D1762" s="50"/>
      <c r="E1762" s="51"/>
      <c r="F1762" s="48"/>
      <c r="G1762" s="62"/>
      <c r="H1762" s="114"/>
      <c r="I1762" s="79"/>
      <c r="J1762" s="152"/>
      <c r="K1762" s="153"/>
      <c r="L1762" s="75"/>
    </row>
    <row r="1763" spans="1:12" x14ac:dyDescent="0.25">
      <c r="A1763" s="47"/>
      <c r="B1763" s="50"/>
      <c r="C1763" s="51"/>
      <c r="D1763" s="50"/>
      <c r="E1763" s="51"/>
      <c r="F1763" s="48"/>
      <c r="G1763" s="62"/>
      <c r="H1763" s="114"/>
      <c r="I1763" s="79"/>
      <c r="J1763" s="152"/>
      <c r="K1763" s="153"/>
      <c r="L1763" s="75"/>
    </row>
    <row r="1764" spans="1:12" x14ac:dyDescent="0.25">
      <c r="A1764" s="47"/>
      <c r="B1764" s="50"/>
      <c r="C1764" s="51"/>
      <c r="D1764" s="50"/>
      <c r="E1764" s="51"/>
      <c r="F1764" s="48"/>
      <c r="G1764" s="62"/>
      <c r="H1764" s="114"/>
      <c r="I1764" s="79"/>
      <c r="J1764" s="152"/>
      <c r="K1764" s="153"/>
      <c r="L1764" s="75"/>
    </row>
    <row r="1765" spans="1:12" x14ac:dyDescent="0.25">
      <c r="A1765" s="47"/>
      <c r="B1765" s="50"/>
      <c r="C1765" s="51"/>
      <c r="D1765" s="50"/>
      <c r="E1765" s="51"/>
      <c r="F1765" s="48"/>
      <c r="G1765" s="62"/>
      <c r="H1765" s="114"/>
      <c r="I1765" s="79"/>
      <c r="J1765" s="152"/>
      <c r="K1765" s="153"/>
      <c r="L1765" s="75"/>
    </row>
    <row r="1766" spans="1:12" x14ac:dyDescent="0.25">
      <c r="A1766" s="47"/>
      <c r="B1766" s="50"/>
      <c r="C1766" s="51"/>
      <c r="D1766" s="50"/>
      <c r="E1766" s="51"/>
      <c r="F1766" s="48"/>
      <c r="G1766" s="62"/>
      <c r="H1766" s="114"/>
      <c r="I1766" s="79"/>
      <c r="J1766" s="152"/>
      <c r="K1766" s="153"/>
      <c r="L1766" s="75"/>
    </row>
    <row r="1767" spans="1:12" x14ac:dyDescent="0.25">
      <c r="A1767" s="47"/>
      <c r="B1767" s="50"/>
      <c r="C1767" s="51"/>
      <c r="D1767" s="50"/>
      <c r="E1767" s="51"/>
      <c r="F1767" s="48"/>
      <c r="G1767" s="62"/>
      <c r="H1767" s="114"/>
      <c r="I1767" s="79"/>
      <c r="J1767" s="152"/>
      <c r="K1767" s="153"/>
      <c r="L1767" s="75"/>
    </row>
    <row r="1768" spans="1:12" x14ac:dyDescent="0.25">
      <c r="A1768" s="47"/>
      <c r="B1768" s="50"/>
      <c r="C1768" s="51"/>
      <c r="D1768" s="50"/>
      <c r="E1768" s="51"/>
      <c r="F1768" s="48"/>
      <c r="G1768" s="62"/>
      <c r="H1768" s="114"/>
      <c r="I1768" s="79"/>
      <c r="J1768" s="152"/>
      <c r="K1768" s="153"/>
      <c r="L1768" s="75"/>
    </row>
    <row r="1769" spans="1:12" x14ac:dyDescent="0.25">
      <c r="A1769" s="47"/>
      <c r="B1769" s="50"/>
      <c r="C1769" s="51"/>
      <c r="D1769" s="50"/>
      <c r="E1769" s="51"/>
      <c r="F1769" s="48"/>
      <c r="G1769" s="62"/>
      <c r="H1769" s="114"/>
      <c r="I1769" s="79"/>
      <c r="J1769" s="152"/>
      <c r="K1769" s="153"/>
      <c r="L1769" s="75"/>
    </row>
    <row r="1770" spans="1:12" x14ac:dyDescent="0.25">
      <c r="A1770" s="47"/>
      <c r="B1770" s="50"/>
      <c r="C1770" s="51"/>
      <c r="D1770" s="50"/>
      <c r="E1770" s="51"/>
      <c r="F1770" s="48"/>
      <c r="G1770" s="62"/>
      <c r="H1770" s="114"/>
      <c r="I1770" s="79"/>
      <c r="J1770" s="152"/>
      <c r="K1770" s="153"/>
      <c r="L1770" s="75"/>
    </row>
    <row r="1771" spans="1:12" x14ac:dyDescent="0.25">
      <c r="A1771" s="47"/>
      <c r="B1771" s="50"/>
      <c r="C1771" s="51"/>
      <c r="D1771" s="50"/>
      <c r="E1771" s="51"/>
      <c r="F1771" s="48"/>
      <c r="G1771" s="62"/>
      <c r="H1771" s="114"/>
      <c r="I1771" s="79"/>
      <c r="J1771" s="152"/>
      <c r="K1771" s="153"/>
      <c r="L1771" s="75"/>
    </row>
    <row r="1772" spans="1:12" x14ac:dyDescent="0.25">
      <c r="A1772" s="47"/>
      <c r="B1772" s="50"/>
      <c r="C1772" s="51"/>
      <c r="D1772" s="50"/>
      <c r="E1772" s="51"/>
      <c r="F1772" s="48"/>
      <c r="G1772" s="62"/>
      <c r="H1772" s="114"/>
      <c r="I1772" s="79"/>
      <c r="J1772" s="152"/>
      <c r="K1772" s="153"/>
      <c r="L1772" s="75"/>
    </row>
    <row r="1773" spans="1:12" x14ac:dyDescent="0.25">
      <c r="A1773" s="47"/>
      <c r="B1773" s="50"/>
      <c r="C1773" s="51"/>
      <c r="D1773" s="50"/>
      <c r="E1773" s="51"/>
      <c r="F1773" s="48"/>
      <c r="G1773" s="62"/>
      <c r="H1773" s="114"/>
      <c r="I1773" s="79"/>
      <c r="J1773" s="152"/>
      <c r="K1773" s="153"/>
      <c r="L1773" s="75"/>
    </row>
    <row r="1774" spans="1:12" x14ac:dyDescent="0.25">
      <c r="A1774" s="47"/>
      <c r="B1774" s="50"/>
      <c r="C1774" s="51"/>
      <c r="D1774" s="50"/>
      <c r="E1774" s="51"/>
      <c r="F1774" s="48"/>
      <c r="G1774" s="62"/>
      <c r="H1774" s="114"/>
      <c r="I1774" s="79"/>
      <c r="J1774" s="152"/>
      <c r="K1774" s="153"/>
      <c r="L1774" s="75"/>
    </row>
    <row r="1775" spans="1:12" x14ac:dyDescent="0.25">
      <c r="A1775" s="47"/>
      <c r="B1775" s="50"/>
      <c r="C1775" s="51"/>
      <c r="D1775" s="50"/>
      <c r="E1775" s="51"/>
      <c r="F1775" s="48"/>
      <c r="G1775" s="62"/>
      <c r="H1775" s="114"/>
      <c r="I1775" s="79"/>
      <c r="J1775" s="152"/>
      <c r="K1775" s="153"/>
      <c r="L1775" s="75"/>
    </row>
    <row r="1776" spans="1:12" x14ac:dyDescent="0.25">
      <c r="A1776" s="47"/>
      <c r="B1776" s="50"/>
      <c r="C1776" s="51"/>
      <c r="D1776" s="50"/>
      <c r="E1776" s="51"/>
      <c r="F1776" s="48"/>
      <c r="G1776" s="62"/>
      <c r="H1776" s="114"/>
      <c r="I1776" s="79"/>
      <c r="J1776" s="152"/>
      <c r="K1776" s="153"/>
      <c r="L1776" s="75"/>
    </row>
    <row r="1777" spans="1:12" x14ac:dyDescent="0.25">
      <c r="A1777" s="47"/>
      <c r="B1777" s="50"/>
      <c r="C1777" s="51"/>
      <c r="D1777" s="50"/>
      <c r="E1777" s="51"/>
      <c r="F1777" s="48"/>
      <c r="G1777" s="62"/>
      <c r="H1777" s="115"/>
      <c r="I1777" s="79"/>
      <c r="J1777" s="152"/>
      <c r="K1777" s="153"/>
      <c r="L1777" s="75"/>
    </row>
    <row r="1778" spans="1:12" x14ac:dyDescent="0.25">
      <c r="A1778" s="47"/>
      <c r="B1778" s="50"/>
      <c r="C1778" s="51"/>
      <c r="D1778" s="50"/>
      <c r="E1778" s="51"/>
      <c r="F1778" s="48"/>
      <c r="G1778" s="62"/>
      <c r="H1778" s="114"/>
      <c r="I1778" s="79"/>
      <c r="J1778" s="152"/>
      <c r="K1778" s="153"/>
      <c r="L1778" s="75"/>
    </row>
    <row r="1779" spans="1:12" x14ac:dyDescent="0.25">
      <c r="A1779" s="47"/>
      <c r="B1779" s="50"/>
      <c r="C1779" s="51"/>
      <c r="D1779" s="50"/>
      <c r="E1779" s="51"/>
      <c r="F1779" s="48"/>
      <c r="G1779" s="62"/>
      <c r="H1779" s="114"/>
      <c r="I1779" s="79"/>
      <c r="J1779" s="152"/>
      <c r="K1779" s="153"/>
      <c r="L1779" s="75"/>
    </row>
    <row r="1780" spans="1:12" x14ac:dyDescent="0.25">
      <c r="A1780" s="47"/>
      <c r="B1780" s="50"/>
      <c r="C1780" s="51"/>
      <c r="D1780" s="50"/>
      <c r="E1780" s="51"/>
      <c r="F1780" s="48"/>
      <c r="G1780" s="62"/>
      <c r="H1780" s="114"/>
      <c r="I1780" s="79"/>
      <c r="J1780" s="152"/>
      <c r="K1780" s="153"/>
      <c r="L1780" s="75"/>
    </row>
    <row r="1781" spans="1:12" x14ac:dyDescent="0.25">
      <c r="A1781" s="47"/>
      <c r="B1781" s="50"/>
      <c r="C1781" s="51"/>
      <c r="D1781" s="50"/>
      <c r="E1781" s="51"/>
      <c r="F1781" s="48"/>
      <c r="G1781" s="62"/>
      <c r="H1781" s="114"/>
      <c r="I1781" s="79"/>
      <c r="J1781" s="152"/>
      <c r="K1781" s="153"/>
      <c r="L1781" s="75"/>
    </row>
    <row r="1782" spans="1:12" x14ac:dyDescent="0.25">
      <c r="A1782" s="47"/>
      <c r="B1782" s="50"/>
      <c r="C1782" s="51"/>
      <c r="D1782" s="50"/>
      <c r="E1782" s="51"/>
      <c r="F1782" s="48"/>
      <c r="G1782" s="62"/>
      <c r="H1782" s="114"/>
      <c r="I1782" s="79"/>
      <c r="J1782" s="152"/>
      <c r="K1782" s="153"/>
      <c r="L1782" s="75"/>
    </row>
    <row r="1783" spans="1:12" x14ac:dyDescent="0.25">
      <c r="A1783" s="47"/>
      <c r="B1783" s="50"/>
      <c r="C1783" s="49"/>
      <c r="D1783" s="50"/>
      <c r="E1783" s="49"/>
      <c r="F1783" s="48"/>
      <c r="G1783" s="62"/>
      <c r="H1783" s="114"/>
      <c r="I1783" s="79"/>
      <c r="J1783" s="152"/>
      <c r="K1783" s="153"/>
      <c r="L1783" s="75"/>
    </row>
    <row r="1784" spans="1:12" x14ac:dyDescent="0.25">
      <c r="A1784" s="47"/>
      <c r="B1784" s="50"/>
      <c r="C1784" s="49"/>
      <c r="D1784" s="50"/>
      <c r="E1784" s="49"/>
      <c r="F1784" s="48"/>
      <c r="G1784" s="62"/>
      <c r="H1784" s="114"/>
      <c r="I1784" s="79"/>
      <c r="J1784" s="152"/>
      <c r="K1784" s="153"/>
      <c r="L1784" s="75"/>
    </row>
    <row r="1785" spans="1:12" x14ac:dyDescent="0.25">
      <c r="A1785" s="47"/>
      <c r="B1785" s="50"/>
      <c r="C1785" s="49"/>
      <c r="D1785" s="50"/>
      <c r="E1785" s="49"/>
      <c r="F1785" s="48"/>
      <c r="G1785" s="62"/>
      <c r="H1785" s="114"/>
      <c r="I1785" s="79"/>
      <c r="J1785" s="152"/>
      <c r="K1785" s="153"/>
      <c r="L1785" s="75"/>
    </row>
    <row r="1786" spans="1:12" x14ac:dyDescent="0.25">
      <c r="A1786" s="47"/>
      <c r="B1786" s="50"/>
      <c r="C1786" s="63"/>
      <c r="D1786" s="50"/>
      <c r="E1786" s="49"/>
      <c r="F1786" s="48"/>
      <c r="G1786" s="62"/>
      <c r="H1786" s="114"/>
      <c r="I1786" s="79"/>
      <c r="J1786" s="152"/>
      <c r="K1786" s="153"/>
      <c r="L1786" s="76"/>
    </row>
    <row r="1787" spans="1:12" x14ac:dyDescent="0.25">
      <c r="A1787" s="47"/>
      <c r="B1787" s="50"/>
      <c r="C1787" s="49"/>
      <c r="D1787" s="50"/>
      <c r="E1787" s="49"/>
      <c r="F1787" s="48"/>
      <c r="G1787" s="62"/>
      <c r="H1787" s="114"/>
      <c r="I1787" s="79"/>
      <c r="J1787" s="152"/>
      <c r="K1787" s="153"/>
      <c r="L1787" s="76"/>
    </row>
    <row r="1788" spans="1:12" x14ac:dyDescent="0.25">
      <c r="A1788" s="47"/>
      <c r="B1788" s="50"/>
      <c r="C1788" s="49"/>
      <c r="D1788" s="50"/>
      <c r="E1788" s="49"/>
      <c r="F1788" s="48"/>
      <c r="G1788" s="62"/>
      <c r="H1788" s="114"/>
      <c r="I1788" s="79"/>
      <c r="J1788" s="152"/>
      <c r="K1788" s="153"/>
      <c r="L1788" s="76"/>
    </row>
    <row r="1789" spans="1:12" x14ac:dyDescent="0.25">
      <c r="A1789" s="47"/>
      <c r="B1789" s="50"/>
      <c r="C1789" s="49"/>
      <c r="D1789" s="50"/>
      <c r="E1789" s="49"/>
      <c r="F1789" s="48"/>
      <c r="G1789" s="62"/>
      <c r="H1789" s="114"/>
      <c r="I1789" s="79"/>
      <c r="J1789" s="152"/>
      <c r="K1789" s="153"/>
      <c r="L1789" s="76"/>
    </row>
    <row r="1790" spans="1:12" x14ac:dyDescent="0.25">
      <c r="A1790" s="49"/>
      <c r="B1790" s="50"/>
      <c r="C1790" s="160"/>
      <c r="D1790" s="50"/>
      <c r="E1790" s="160"/>
      <c r="G1790" s="49"/>
      <c r="H1790" s="116"/>
      <c r="I1790" s="79"/>
      <c r="J1790" s="152"/>
      <c r="K1790" s="118"/>
      <c r="L1790" s="75"/>
    </row>
    <row r="1791" spans="1:12" x14ac:dyDescent="0.25">
      <c r="A1791" s="49"/>
      <c r="B1791" s="50"/>
      <c r="C1791" s="49"/>
      <c r="D1791" s="50"/>
      <c r="E1791" s="49"/>
      <c r="G1791" s="49"/>
      <c r="H1791" s="117"/>
      <c r="I1791" s="79"/>
      <c r="J1791" s="152"/>
      <c r="K1791" s="118"/>
      <c r="L1791" s="75"/>
    </row>
    <row r="1792" spans="1:12" x14ac:dyDescent="0.25">
      <c r="A1792" s="49"/>
      <c r="B1792" s="50"/>
      <c r="C1792" s="49"/>
      <c r="D1792" s="50"/>
      <c r="E1792" s="49"/>
      <c r="G1792" s="49"/>
      <c r="H1792" s="77"/>
      <c r="I1792" s="79"/>
      <c r="J1792" s="152"/>
      <c r="K1792" s="118"/>
      <c r="L1792" s="75"/>
    </row>
    <row r="1793" spans="1:12" x14ac:dyDescent="0.25">
      <c r="A1793" s="49"/>
      <c r="B1793" s="50"/>
      <c r="C1793" s="49"/>
      <c r="D1793" s="50"/>
      <c r="E1793" s="49"/>
      <c r="G1793" s="49"/>
      <c r="H1793" s="118"/>
      <c r="I1793" s="80"/>
      <c r="J1793" s="118"/>
      <c r="K1793" s="118"/>
    </row>
    <row r="1794" spans="1:12" x14ac:dyDescent="0.25">
      <c r="A1794" s="49"/>
      <c r="B1794" s="157"/>
      <c r="C1794" s="160"/>
      <c r="D1794" s="157"/>
      <c r="E1794" s="160"/>
      <c r="F1794" s="157"/>
      <c r="G1794" s="160"/>
      <c r="H1794" s="171"/>
      <c r="I1794" s="170"/>
      <c r="J1794" s="155"/>
      <c r="K1794" s="158"/>
      <c r="L1794" s="172"/>
    </row>
    <row r="1795" spans="1:12" x14ac:dyDescent="0.25">
      <c r="A1795" s="49"/>
      <c r="B1795" s="157"/>
      <c r="C1795" s="160"/>
      <c r="D1795" s="157"/>
      <c r="E1795" s="160"/>
      <c r="F1795" s="157"/>
      <c r="G1795" s="160"/>
      <c r="H1795" s="171"/>
      <c r="I1795" s="170"/>
      <c r="J1795" s="155"/>
      <c r="K1795" s="158"/>
      <c r="L1795" s="172"/>
    </row>
    <row r="1796" spans="1:12" x14ac:dyDescent="0.25">
      <c r="A1796" s="49"/>
      <c r="B1796" s="157"/>
      <c r="C1796" s="49"/>
      <c r="D1796" s="157"/>
      <c r="E1796" s="49"/>
      <c r="G1796" s="49"/>
      <c r="H1796" s="118"/>
      <c r="I1796" s="170"/>
      <c r="J1796" s="155"/>
      <c r="K1796" s="113"/>
      <c r="L1796" s="172"/>
    </row>
    <row r="1797" spans="1:12" x14ac:dyDescent="0.25">
      <c r="A1797" s="49"/>
      <c r="B1797" s="157"/>
      <c r="C1797" s="49"/>
      <c r="D1797" s="157"/>
      <c r="E1797" s="49"/>
      <c r="G1797" s="49"/>
      <c r="H1797" s="118"/>
      <c r="I1797" s="170"/>
      <c r="J1797" s="155"/>
      <c r="K1797" s="113"/>
      <c r="L1797" s="172"/>
    </row>
  </sheetData>
  <conditionalFormatting sqref="E237">
    <cfRule type="duplicateValues" dxfId="1" priority="1"/>
  </conditionalFormatting>
  <conditionalFormatting sqref="E1569:E1570 E238:E1544 E11:E236">
    <cfRule type="duplicateValues" dxfId="0" priority="2"/>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030A9C59F2004A9C3E882E221113CB" ma:contentTypeVersion="19" ma:contentTypeDescription="Create a new document." ma:contentTypeScope="" ma:versionID="efe3222367f0d91cc37922d05b0b478a">
  <xsd:schema xmlns:xsd="http://www.w3.org/2001/XMLSchema" xmlns:xs="http://www.w3.org/2001/XMLSchema" xmlns:p="http://schemas.microsoft.com/office/2006/metadata/properties" xmlns:ns2="193263b6-ca71-4c26-ab19-799d1991c9ff" xmlns:ns3="1dc70f87-843d-4725-ae8b-ffc289ddea50" targetNamespace="http://schemas.microsoft.com/office/2006/metadata/properties" ma:root="true" ma:fieldsID="6e68daa9b20717795d84780774a56fa2" ns2:_="" ns3:_="">
    <xsd:import namespace="193263b6-ca71-4c26-ab19-799d1991c9ff"/>
    <xsd:import namespace="1dc70f87-843d-4725-ae8b-ffc289ddea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aterial" minOccurs="0"/>
                <xsd:element ref="ns2:Thumbnai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63b6-ca71-4c26-ab19-799d1991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aterial" ma:index="22" nillable="true" ma:displayName="Material" ma:format="Dropdown" ma:internalName="Material" ma:percentage="FALSE">
      <xsd:simpleType>
        <xsd:restriction base="dms:Number"/>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c70f87-843d-4725-ae8b-ffc289ddea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4164f4-e9bd-4b46-bfcc-29a324ee002f}" ma:internalName="TaxCatchAll" ma:showField="CatchAllData" ma:web="1dc70f87-843d-4725-ae8b-ffc289dd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 xmlns="193263b6-ca71-4c26-ab19-799d1991c9ff" xsi:nil="true"/>
    <TaxCatchAll xmlns="1dc70f87-843d-4725-ae8b-ffc289ddea50" xsi:nil="true"/>
    <lcf76f155ced4ddcb4097134ff3c332f xmlns="193263b6-ca71-4c26-ab19-799d1991c9ff">
      <Terms xmlns="http://schemas.microsoft.com/office/infopath/2007/PartnerControls"/>
    </lcf76f155ced4ddcb4097134ff3c332f>
    <Material xmlns="193263b6-ca71-4c26-ab19-799d1991c9ff" xsi:nil="true"/>
  </documentManagement>
</p:properties>
</file>

<file path=customXml/itemProps1.xml><?xml version="1.0" encoding="utf-8"?>
<ds:datastoreItem xmlns:ds="http://schemas.openxmlformats.org/officeDocument/2006/customXml" ds:itemID="{AA048587-A786-4F7E-AC5F-E787ACD97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263b6-ca71-4c26-ab19-799d1991c9ff"/>
    <ds:schemaRef ds:uri="1dc70f87-843d-4725-ae8b-ffc289dde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8E839-E255-4025-861B-03DD68ED7BC6}">
  <ds:schemaRefs>
    <ds:schemaRef ds:uri="http://schemas.microsoft.com/sharepoint/v3/contenttype/forms"/>
  </ds:schemaRefs>
</ds:datastoreItem>
</file>

<file path=customXml/itemProps3.xml><?xml version="1.0" encoding="utf-8"?>
<ds:datastoreItem xmlns:ds="http://schemas.openxmlformats.org/officeDocument/2006/customXml" ds:itemID="{9B852870-9E32-4323-B9D7-079959E30925}">
  <ds:schemaRefs>
    <ds:schemaRef ds:uri="http://schemas.openxmlformats.org/package/2006/metadata/core-properties"/>
    <ds:schemaRef ds:uri="193263b6-ca71-4c26-ab19-799d1991c9ff"/>
    <ds:schemaRef ds:uri="http://schemas.microsoft.com/office/2006/documentManagement/types"/>
    <ds:schemaRef ds:uri="http://schemas.microsoft.com/office/infopath/2007/PartnerControls"/>
    <ds:schemaRef ds:uri="1dc70f87-843d-4725-ae8b-ffc289ddea50"/>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Contract Overview</vt:lpstr>
      <vt:lpstr>Supplier Information</vt:lpstr>
      <vt:lpstr>Promega Price List</vt:lpstr>
      <vt:lpstr>Qiagen Price List</vt:lpstr>
      <vt:lpstr>Gentueri Price List</vt:lpstr>
      <vt:lpstr>Life Technologies Price List</vt:lpstr>
      <vt:lpstr>'Contract Overview'!Print_Area</vt:lpstr>
      <vt:lpstr>'Supplier Information'!Print_Area</vt:lpstr>
      <vt:lpstr>'Supplier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Dunn, Stephanie</dc:creator>
  <cp:lastModifiedBy>Dunn, Stephanie</cp:lastModifiedBy>
  <dcterms:created xsi:type="dcterms:W3CDTF">2022-03-25T12:57:58Z</dcterms:created>
  <dcterms:modified xsi:type="dcterms:W3CDTF">2024-06-27T12:13:39Z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0x01010046030A9C59F2004A9C3E882E221113CB</vt:lpwstr>
  </property>
  <property fmtid="{D5CDD505-2E9C-101B-9397-08002B2CF9AE}" pid="3" name="MediaServiceImageTags">
    <vt:lpwstr/>
  </property>
</Properties>
</file>